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M-S\OJ-01 ODV\04 Obrada ponuda ODV\OP-24-01-2626-14 Rad Drniš, održavanje ODV\"/>
    </mc:Choice>
  </mc:AlternateContent>
  <xr:revisionPtr revIDLastSave="0" documentId="13_ncr:1_{FFEEECA0-989B-4001-B7DA-AFACA3EC5477}" xr6:coauthVersionLast="47" xr6:coauthVersionMax="47" xr10:uidLastSave="{00000000-0000-0000-0000-000000000000}"/>
  <bookViews>
    <workbookView xWindow="-108" yWindow="-108" windowWidth="30936" windowHeight="16896" tabRatio="595" firstSheet="7" activeTab="12" xr2:uid="{00000000-000D-0000-FFFF-FFFF00000000}"/>
  </bookViews>
  <sheets>
    <sheet name="Naslovnica održavanje ODV" sheetId="18" r:id="rId1"/>
    <sheet name="Opis održavanje ODV" sheetId="199" r:id="rId2"/>
    <sheet name="Naslovnica održavanja" sheetId="20" r:id="rId3"/>
    <sheet name="1 - CP Čikola" sheetId="30" r:id="rId4"/>
    <sheet name="2 - VS Velušić" sheetId="29" r:id="rId5"/>
    <sheet name="Troškovi održavanja ODV" sheetId="245" r:id="rId6"/>
    <sheet name="Naslovnica DDD" sheetId="246" r:id="rId7"/>
    <sheet name="3 - Usluga DDD" sheetId="28" r:id="rId8"/>
    <sheet name="Naslovnica kemikalije" sheetId="197" r:id="rId9"/>
    <sheet name="Kemikalije za pripremu vode" sheetId="194" r:id="rId10"/>
    <sheet name="Rekapitulacija ponude" sheetId="31" r:id="rId11"/>
    <sheet name="Cjenik izvanredno održavanje" sheetId="21" r:id="rId12"/>
    <sheet name="Cjenik rezervnih dijelova" sheetId="22" r:id="rId13"/>
  </sheets>
  <definedNames>
    <definedName name="_xlnm._FilterDatabase" localSheetId="12" hidden="1">'Cjenik rezervnih dijelova'!$A$1:$H$368</definedName>
    <definedName name="_xlnm._FilterDatabase" localSheetId="10" hidden="1">'Rekapitulacija ponude'!$A$1:$A$32</definedName>
    <definedName name="_xlnm._FilterDatabase" localSheetId="5" hidden="1">'Troškovi održavanja ODV'!$A$1:$A$698</definedName>
    <definedName name="Analizator_CM_servis_KP1">'1 - CP Čikola'!$F$32</definedName>
    <definedName name="cijena_kemikalija">'Kemikalije za pripremu vode'!$H$19</definedName>
    <definedName name="cijena_održavanja_ODV_KP1">'1 - CP Čikola'!$H$123</definedName>
    <definedName name="cijena_održavanja_ODV_KP2">'2 - VS Velušić'!$H$68</definedName>
    <definedName name="cijena_pregled_ODV_KP1">'1 - CP Čikola'!$H$98</definedName>
    <definedName name="cijena_pregled_ODV_KP2">'2 - VS Velušić'!$H$59</definedName>
    <definedName name="cijena_rekonstrukcija_ODV_KP1">'1 - CP Čikola'!$H$113</definedName>
    <definedName name="cijena_rekonstrukcija_ODV_KP3">'3 - Usluga DDD'!$H$23</definedName>
    <definedName name="cijena_servis_ODV_KP1">'1 - CP Čikola'!$H$67</definedName>
    <definedName name="cijena_servis_ODV_KP2">'2 - VS Velušić'!$H$37</definedName>
    <definedName name="DC_Prominent_servis_KP2">'2 - VS Velušić'!$F$16</definedName>
    <definedName name="Ejektor_M300_servis_KP1">'1 - CP Čikola'!$F$25</definedName>
    <definedName name="ElmotV_M3521_servis_KP1">'1 - CP Čikola'!$F$28</definedName>
    <definedName name="EMZ_klornih_spremnika_KP1">'1 - CP Čikola'!$F$41</definedName>
    <definedName name="_xlnm.Print_Titles" localSheetId="3">'1 - CP Čikola'!$2:$10</definedName>
    <definedName name="_xlnm.Print_Titles" localSheetId="4">'2 - VS Velušić'!$2:$10</definedName>
    <definedName name="_xlnm.Print_Titles" localSheetId="7">'3 - Usluga DDD'!$2:$9</definedName>
    <definedName name="_xlnm.Print_Titles" localSheetId="12">'Cjenik rezervnih dijelova'!$2:$11</definedName>
    <definedName name="_xlnm.Print_Titles" localSheetId="9">'Kemikalije za pripremu vode'!$2:$9</definedName>
    <definedName name="_xlnm.Print_Titles" localSheetId="10">'Rekapitulacija ponude'!$2:$5</definedName>
    <definedName name="Neut_servis_KP1">'1 - CP Čikola'!$F$39</definedName>
    <definedName name="_xlnm.Print_Area" localSheetId="3">'1 - CP Čikola'!$B$2:$H$124</definedName>
    <definedName name="_xlnm.Print_Area" localSheetId="7">'3 - Usluga DDD'!$B$2:$H$25</definedName>
    <definedName name="_xlnm.Print_Area" localSheetId="12">'Cjenik rezervnih dijelova'!$B$2:$H$368</definedName>
    <definedName name="_xlnm.Print_Area" localSheetId="9">'Kemikalije za pripremu vode'!$B$2:$H$22</definedName>
    <definedName name="_xlnm.Print_Area" localSheetId="1">'Opis održavanje ODV'!$B$2:$Z$30</definedName>
    <definedName name="_xlnm.Print_Area" localSheetId="10">'Rekapitulacija ponude'!$B$2:$G$29</definedName>
    <definedName name="_xlnm.Print_Area" localSheetId="5">'Troškovi održavanja ODV'!$B$2:$H$34</definedName>
    <definedName name="Ponuda_ukupno_bez_PDV_a">#REF!</definedName>
    <definedName name="Rotametar_servis_KP1">'1 - CP Čikola'!$F$21</definedName>
    <definedName name="SKZ_M2103_servis_KP1">'1 - CP Čikola'!$F$37</definedName>
    <definedName name="Troškovi_održavanja_ODV">'Troškovi održavanja ODV'!$H$32</definedName>
    <definedName name="Troškovi_pregled_ODV">'Troškovi održavanja ODV'!$H$23</definedName>
    <definedName name="Troškovi_servis_ODV">'Troškovi održavanja ODV'!$H$15</definedName>
    <definedName name="Vakumski_preklopnik_servis_KP1">'1 - CP Čikola'!$F$19</definedName>
    <definedName name="Vakumski_regulator_servis_KP1">'1 - CP Čikola'!$F$16</definedName>
  </definedNames>
  <calcPr calcId="191029"/>
</workbook>
</file>

<file path=xl/calcChain.xml><?xml version="1.0" encoding="utf-8"?>
<calcChain xmlns="http://schemas.openxmlformats.org/spreadsheetml/2006/main">
  <c r="F259" i="22" l="1"/>
  <c r="F285" i="22"/>
  <c r="F333" i="22" l="1"/>
  <c r="F76" i="22"/>
  <c r="F254" i="22" l="1"/>
  <c r="F253" i="22"/>
  <c r="F252" i="22"/>
  <c r="F251" i="22"/>
  <c r="F250" i="22"/>
  <c r="F249" i="22"/>
  <c r="F248" i="22"/>
  <c r="F350" i="22"/>
  <c r="F349" i="22" l="1"/>
  <c r="F348" i="22"/>
  <c r="F347" i="22"/>
  <c r="F346" i="22"/>
  <c r="F345" i="22"/>
  <c r="F344" i="22"/>
  <c r="F343" i="22"/>
  <c r="F342" i="22"/>
  <c r="F341" i="22"/>
  <c r="F340" i="22"/>
  <c r="F339" i="22"/>
  <c r="F338" i="22"/>
  <c r="F337" i="22"/>
  <c r="F336" i="22"/>
  <c r="F335" i="22"/>
  <c r="F334" i="22"/>
  <c r="F332" i="22"/>
  <c r="F331" i="22"/>
  <c r="F330" i="22"/>
  <c r="F329" i="22"/>
  <c r="F327" i="22"/>
  <c r="F326" i="22"/>
  <c r="F325" i="22"/>
  <c r="F324" i="22"/>
  <c r="F323" i="22"/>
  <c r="F321" i="22"/>
  <c r="F320" i="22"/>
  <c r="F319" i="22"/>
  <c r="F318" i="22"/>
  <c r="F317" i="22"/>
  <c r="F316" i="22"/>
  <c r="F315" i="22"/>
  <c r="F314" i="22"/>
  <c r="F313" i="22"/>
  <c r="F312" i="22"/>
  <c r="F311" i="22"/>
  <c r="F310" i="22"/>
  <c r="F309" i="22"/>
  <c r="F308" i="22"/>
  <c r="F304" i="22"/>
  <c r="F303" i="22"/>
  <c r="F302" i="22"/>
  <c r="F301" i="22"/>
  <c r="F300" i="22"/>
  <c r="F299" i="22"/>
  <c r="F298" i="22"/>
  <c r="F294" i="22"/>
  <c r="F293" i="22"/>
  <c r="F292" i="22"/>
  <c r="F291" i="22"/>
  <c r="F290" i="22"/>
  <c r="F289" i="22"/>
  <c r="F288" i="22"/>
  <c r="F286" i="22"/>
  <c r="F284" i="22"/>
  <c r="F283" i="22"/>
  <c r="F282" i="22"/>
  <c r="F281" i="22"/>
  <c r="F280" i="22"/>
  <c r="F279" i="22"/>
  <c r="F278" i="22"/>
  <c r="F277" i="22"/>
  <c r="F276" i="22"/>
  <c r="F275" i="22"/>
  <c r="F274" i="22"/>
  <c r="F271" i="22"/>
  <c r="F270" i="22"/>
  <c r="F269" i="22"/>
  <c r="F268" i="22"/>
  <c r="F267" i="22"/>
  <c r="F266" i="22"/>
  <c r="F265" i="22"/>
  <c r="F264" i="22"/>
  <c r="F263" i="22"/>
  <c r="F262" i="22"/>
  <c r="F261" i="22"/>
  <c r="F260" i="22"/>
  <c r="F258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4" i="22"/>
  <c r="F173" i="22"/>
  <c r="F172" i="22"/>
  <c r="F171" i="22"/>
  <c r="F169" i="22"/>
  <c r="F168" i="22"/>
  <c r="F167" i="22"/>
  <c r="F166" i="22"/>
  <c r="F165" i="22"/>
  <c r="F164" i="22"/>
  <c r="F163" i="22"/>
  <c r="F162" i="22"/>
  <c r="F161" i="22"/>
  <c r="F160" i="22"/>
  <c r="F158" i="22"/>
  <c r="F157" i="22"/>
  <c r="F156" i="22"/>
  <c r="F155" i="22"/>
  <c r="F154" i="22"/>
  <c r="F153" i="22"/>
  <c r="F152" i="22"/>
  <c r="F150" i="22"/>
  <c r="F247" i="22"/>
  <c r="F246" i="22"/>
  <c r="F245" i="22"/>
  <c r="F244" i="22"/>
  <c r="F243" i="22"/>
  <c r="F242" i="22"/>
  <c r="F241" i="22"/>
  <c r="F240" i="22"/>
  <c r="F239" i="22"/>
  <c r="F238" i="22"/>
  <c r="F237" i="22"/>
  <c r="F236" i="22"/>
  <c r="F235" i="22"/>
  <c r="F234" i="22"/>
  <c r="F233" i="22"/>
  <c r="F231" i="22"/>
  <c r="F230" i="22"/>
  <c r="F229" i="22"/>
  <c r="F228" i="22"/>
  <c r="F227" i="22"/>
  <c r="F226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7" i="22"/>
  <c r="F126" i="22"/>
  <c r="F124" i="22"/>
  <c r="F123" i="22"/>
  <c r="F122" i="22"/>
  <c r="F121" i="22"/>
  <c r="F120" i="22"/>
  <c r="F119" i="22"/>
  <c r="F118" i="22"/>
  <c r="F117" i="22"/>
  <c r="F116" i="22"/>
  <c r="F115" i="22"/>
  <c r="F113" i="22"/>
  <c r="F112" i="22"/>
  <c r="F111" i="22"/>
  <c r="F110" i="22"/>
  <c r="F109" i="22"/>
  <c r="F108" i="22"/>
  <c r="F107" i="22"/>
  <c r="F106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87" i="22"/>
  <c r="F86" i="22"/>
  <c r="F85" i="22"/>
  <c r="F84" i="22"/>
  <c r="F83" i="22"/>
  <c r="F82" i="22"/>
  <c r="F81" i="22"/>
  <c r="F80" i="22"/>
  <c r="F79" i="22"/>
  <c r="F78" i="22"/>
  <c r="F77" i="22"/>
  <c r="F75" i="22"/>
  <c r="F74" i="22"/>
  <c r="F73" i="22"/>
  <c r="F72" i="22"/>
  <c r="F68" i="22"/>
  <c r="F66" i="22"/>
  <c r="F65" i="22"/>
  <c r="F64" i="22"/>
  <c r="F63" i="22"/>
  <c r="F62" i="22"/>
  <c r="F61" i="22"/>
  <c r="F59" i="22"/>
  <c r="F58" i="22"/>
  <c r="F57" i="22"/>
  <c r="F55" i="22"/>
  <c r="F54" i="22"/>
  <c r="F53" i="22"/>
  <c r="F51" i="22"/>
  <c r="F50" i="22"/>
  <c r="F49" i="22"/>
  <c r="F48" i="22"/>
  <c r="F47" i="22"/>
  <c r="F46" i="22"/>
  <c r="F45" i="22"/>
  <c r="F44" i="22"/>
  <c r="F43" i="22"/>
  <c r="F42" i="22"/>
  <c r="F307" i="22"/>
  <c r="F40" i="22"/>
  <c r="F39" i="22"/>
  <c r="F38" i="22"/>
  <c r="F37" i="22"/>
  <c r="F36" i="22"/>
  <c r="F35" i="22"/>
  <c r="F34" i="22"/>
  <c r="F33" i="22"/>
  <c r="F32" i="22"/>
  <c r="F31" i="22"/>
  <c r="F30" i="22"/>
  <c r="F28" i="22"/>
  <c r="F27" i="22"/>
  <c r="H17" i="30" l="1"/>
  <c r="H76" i="22"/>
  <c r="H33" i="30"/>
  <c r="H40" i="30"/>
  <c r="H20" i="29"/>
  <c r="H27" i="30"/>
  <c r="H34" i="30"/>
  <c r="H42" i="30"/>
  <c r="H285" i="22"/>
  <c r="H18" i="29"/>
  <c r="H23" i="30"/>
  <c r="H26" i="30"/>
  <c r="H17" i="29"/>
  <c r="H24" i="30"/>
  <c r="H30" i="30"/>
  <c r="H38" i="30"/>
  <c r="H35" i="30"/>
  <c r="H333" i="22"/>
  <c r="H22" i="30"/>
  <c r="H75" i="30"/>
  <c r="H18" i="30"/>
  <c r="H259" i="22"/>
  <c r="H29" i="30"/>
  <c r="H20" i="30"/>
  <c r="H55" i="30"/>
  <c r="H53" i="30"/>
  <c r="H82" i="30"/>
  <c r="H84" i="30"/>
  <c r="H52" i="30"/>
  <c r="H87" i="30"/>
  <c r="H25" i="29"/>
  <c r="H54" i="30"/>
  <c r="H86" i="30"/>
  <c r="H83" i="30"/>
  <c r="H17" i="22"/>
  <c r="H47" i="30"/>
  <c r="H49" i="30"/>
  <c r="H80" i="30"/>
  <c r="H51" i="30"/>
  <c r="H81" i="30"/>
  <c r="H50" i="30"/>
  <c r="H48" i="30"/>
  <c r="H85" i="30"/>
  <c r="H88" i="30"/>
  <c r="H49" i="29"/>
  <c r="H18" i="22"/>
  <c r="H18" i="194"/>
  <c r="H199" i="22"/>
  <c r="H301" i="22"/>
  <c r="H269" i="22"/>
  <c r="H325" i="22"/>
  <c r="H24" i="22"/>
  <c r="H43" i="22"/>
  <c r="H154" i="22"/>
  <c r="H315" i="22"/>
  <c r="H190" i="22"/>
  <c r="H120" i="22"/>
  <c r="H95" i="22"/>
  <c r="H65" i="22"/>
  <c r="H253" i="22"/>
  <c r="H347" i="22"/>
  <c r="H201" i="22"/>
  <c r="H102" i="22"/>
  <c r="H122" i="22"/>
  <c r="H261" i="22"/>
  <c r="H155" i="22"/>
  <c r="H358" i="22"/>
  <c r="H44" i="22"/>
  <c r="H249" i="22"/>
  <c r="H90" i="22"/>
  <c r="H263" i="22"/>
  <c r="H312" i="22"/>
  <c r="H216" i="22"/>
  <c r="H130" i="22"/>
  <c r="H171" i="22"/>
  <c r="H51" i="22"/>
  <c r="H260" i="22"/>
  <c r="H238" i="22"/>
  <c r="H309" i="22"/>
  <c r="H133" i="22"/>
  <c r="H34" i="22"/>
  <c r="H310" i="22"/>
  <c r="H163" i="22"/>
  <c r="H264" i="22"/>
  <c r="H278" i="22"/>
  <c r="H168" i="22"/>
  <c r="H103" i="22"/>
  <c r="H109" i="22"/>
  <c r="H318" i="22"/>
  <c r="H111" i="22"/>
  <c r="H182" i="22"/>
  <c r="H28" i="22"/>
  <c r="H157" i="22"/>
  <c r="H100" i="22"/>
  <c r="H177" i="22"/>
  <c r="H200" i="22"/>
  <c r="H110" i="22"/>
  <c r="H247" i="22"/>
  <c r="H203" i="22"/>
  <c r="H139" i="22"/>
  <c r="H68" i="22"/>
  <c r="H58" i="22"/>
  <c r="H191" i="22"/>
  <c r="H317" i="22"/>
  <c r="H112" i="22"/>
  <c r="H167" i="22"/>
  <c r="H27" i="22"/>
  <c r="H118" i="22"/>
  <c r="H129" i="22"/>
  <c r="H178" i="22"/>
  <c r="H299" i="22"/>
  <c r="H89" i="22"/>
  <c r="H281" i="22"/>
  <c r="H108" i="22"/>
  <c r="H326" i="22"/>
  <c r="H37" i="22"/>
  <c r="H187" i="22"/>
  <c r="H344" i="22"/>
  <c r="H78" i="22"/>
  <c r="H300" i="22"/>
  <c r="H335" i="22"/>
  <c r="H208" i="22"/>
  <c r="H308" i="22"/>
  <c r="H265" i="22"/>
  <c r="H324" i="22"/>
  <c r="H226" i="22"/>
  <c r="H47" i="22"/>
  <c r="H237" i="22"/>
  <c r="H266" i="22"/>
  <c r="H277" i="22"/>
  <c r="H33" i="22"/>
  <c r="H42" i="22"/>
  <c r="H61" i="22"/>
  <c r="H204" i="22"/>
  <c r="H45" i="22"/>
  <c r="H343" i="22"/>
  <c r="H350" i="22"/>
  <c r="H323" i="22"/>
  <c r="H217" i="22"/>
  <c r="H40" i="22"/>
  <c r="H59" i="22"/>
  <c r="H213" i="22"/>
  <c r="H275" i="22"/>
  <c r="H282" i="22"/>
  <c r="H136" i="22"/>
  <c r="H126" i="22"/>
  <c r="H286" i="22"/>
  <c r="H169" i="22"/>
  <c r="H62" i="22"/>
  <c r="H63" i="22"/>
  <c r="H84" i="22"/>
  <c r="H231" i="22"/>
  <c r="H162" i="22"/>
  <c r="H239" i="22"/>
  <c r="H283" i="22"/>
  <c r="H336" i="22"/>
  <c r="H152" i="22"/>
  <c r="H221" i="22"/>
  <c r="H138" i="22"/>
  <c r="H319" i="22"/>
  <c r="H219" i="22"/>
  <c r="H49" i="22"/>
  <c r="H121" i="22"/>
  <c r="H96" i="22"/>
  <c r="H355" i="22"/>
  <c r="H55" i="22"/>
  <c r="H185" i="22"/>
  <c r="H87" i="22"/>
  <c r="H241" i="22"/>
  <c r="H180" i="22"/>
  <c r="H206" i="22"/>
  <c r="H210" i="22"/>
  <c r="H179" i="22"/>
  <c r="H276" i="22"/>
  <c r="H349" i="22"/>
  <c r="H188" i="22"/>
  <c r="H311" i="22"/>
  <c r="H195" i="22"/>
  <c r="H85" i="22"/>
  <c r="H158" i="22"/>
  <c r="H346" i="22"/>
  <c r="H251" i="22"/>
  <c r="H313" i="22"/>
  <c r="H148" i="22"/>
  <c r="H93" i="22"/>
  <c r="H291" i="22"/>
  <c r="H338" i="22"/>
  <c r="H316" i="22"/>
  <c r="H223" i="22"/>
  <c r="H77" i="22"/>
  <c r="H356" i="22"/>
  <c r="H348" i="22"/>
  <c r="H82" i="22"/>
  <c r="H218" i="22"/>
  <c r="H363" i="22"/>
  <c r="H36" i="22"/>
  <c r="H113" i="22"/>
  <c r="H327" i="22"/>
  <c r="H193" i="22"/>
  <c r="H240" i="22"/>
  <c r="H106" i="22"/>
  <c r="H345" i="22"/>
  <c r="H298" i="22"/>
  <c r="H243" i="22"/>
  <c r="H341" i="22"/>
  <c r="H220" i="22"/>
  <c r="H74" i="22"/>
  <c r="H366" i="22"/>
  <c r="H211" i="22"/>
  <c r="H233" i="22"/>
  <c r="H361" i="22"/>
  <c r="H339" i="22"/>
  <c r="H271" i="22"/>
  <c r="H144" i="22"/>
  <c r="H86" i="22"/>
  <c r="H288" i="22"/>
  <c r="H50" i="22"/>
  <c r="H235" i="22"/>
  <c r="H70" i="22"/>
  <c r="H332" i="22"/>
  <c r="H212" i="22"/>
  <c r="H46" i="22"/>
  <c r="H362" i="22"/>
  <c r="H334" i="22"/>
  <c r="H143" i="22"/>
  <c r="H303" i="22"/>
  <c r="H104" i="22"/>
  <c r="H35" i="22"/>
  <c r="H194" i="22"/>
  <c r="H246" i="22"/>
  <c r="H116" i="22"/>
  <c r="H81" i="22"/>
  <c r="H252" i="22"/>
  <c r="H166" i="22"/>
  <c r="H250" i="22"/>
  <c r="H94" i="22"/>
  <c r="H262" i="22"/>
  <c r="H244" i="22"/>
  <c r="H215" i="22"/>
  <c r="H83" i="22"/>
  <c r="H64" i="22"/>
  <c r="H73" i="22"/>
  <c r="H353" i="22"/>
  <c r="H289" i="22"/>
  <c r="H153" i="22"/>
  <c r="H160" i="22"/>
  <c r="H123" i="22"/>
  <c r="H15" i="22"/>
  <c r="H359" i="22"/>
  <c r="H284" i="22"/>
  <c r="H183" i="22"/>
  <c r="H342" i="22"/>
  <c r="H137" i="22"/>
  <c r="H38" i="22"/>
  <c r="H66" i="22"/>
  <c r="H236" i="22"/>
  <c r="H161" i="22"/>
  <c r="H230" i="22"/>
  <c r="H99" i="22"/>
  <c r="H119" i="22"/>
  <c r="H205" i="22"/>
  <c r="H207" i="22"/>
  <c r="H197" i="22"/>
  <c r="H32" i="22"/>
  <c r="H30" i="22"/>
  <c r="H31" i="22"/>
  <c r="H164" i="22"/>
  <c r="H107" i="22"/>
  <c r="H140" i="22"/>
  <c r="H16" i="22"/>
  <c r="H340" i="22"/>
  <c r="H209" i="22"/>
  <c r="H131" i="22"/>
  <c r="H173" i="22"/>
  <c r="H274" i="22"/>
  <c r="H172" i="22"/>
  <c r="H364" i="22"/>
  <c r="H54" i="22"/>
  <c r="H165" i="22"/>
  <c r="H292" i="22"/>
  <c r="H124" i="22"/>
  <c r="H258" i="22"/>
  <c r="H224" i="22"/>
  <c r="H248" i="22"/>
  <c r="H115" i="22"/>
  <c r="H145" i="22"/>
  <c r="H146" i="22"/>
  <c r="H314" i="22"/>
  <c r="H97" i="22"/>
  <c r="H79" i="22"/>
  <c r="H202" i="22"/>
  <c r="H320" i="22"/>
  <c r="H229" i="22"/>
  <c r="H189" i="22"/>
  <c r="H147" i="22"/>
  <c r="H101" i="22"/>
  <c r="H330" i="22"/>
  <c r="H321" i="22"/>
  <c r="H293" i="22"/>
  <c r="H134" i="22"/>
  <c r="H75" i="22"/>
  <c r="H39" i="22"/>
  <c r="H174" i="22"/>
  <c r="H228" i="22"/>
  <c r="H302" i="22"/>
  <c r="H156" i="22"/>
  <c r="H254" i="22"/>
  <c r="H117" i="22"/>
  <c r="H227" i="22"/>
  <c r="H290" i="22"/>
  <c r="H176" i="22"/>
  <c r="H127" i="22"/>
  <c r="H186" i="22"/>
  <c r="H57" i="22"/>
  <c r="H16" i="194"/>
  <c r="H337" i="22"/>
  <c r="H184" i="22"/>
  <c r="H304" i="22"/>
  <c r="H48" i="22"/>
  <c r="H135" i="22"/>
  <c r="H72" i="22"/>
  <c r="H329" i="22"/>
  <c r="H270" i="22"/>
  <c r="H242" i="22"/>
  <c r="H267" i="22"/>
  <c r="H331" i="22"/>
  <c r="H214" i="22"/>
  <c r="H98" i="22"/>
  <c r="H268" i="22"/>
  <c r="H280" i="22"/>
  <c r="H150" i="22"/>
  <c r="H142" i="22"/>
  <c r="H181" i="22"/>
  <c r="H234" i="22"/>
  <c r="H307" i="22"/>
  <c r="H294" i="22"/>
  <c r="H53" i="22"/>
  <c r="H132" i="22"/>
  <c r="H80" i="22"/>
  <c r="H279" i="22"/>
  <c r="H245" i="22"/>
  <c r="H91" i="22"/>
  <c r="H45" i="29" l="1"/>
  <c r="H56" i="29" s="1"/>
  <c r="H14" i="194"/>
  <c r="H105" i="30"/>
  <c r="H106" i="30" s="1"/>
  <c r="H76" i="30"/>
  <c r="H95" i="30" s="1"/>
  <c r="H21" i="29"/>
  <c r="H32" i="29" s="1"/>
  <c r="H43" i="30"/>
  <c r="H15" i="28"/>
  <c r="H14" i="245"/>
  <c r="H22" i="245"/>
  <c r="H20" i="22"/>
  <c r="H19" i="22"/>
  <c r="H17" i="194" l="1"/>
  <c r="H16" i="28"/>
  <c r="H21" i="28" s="1"/>
  <c r="H15" i="245"/>
  <c r="H62" i="30"/>
  <c r="H111" i="30"/>
  <c r="H50" i="29"/>
  <c r="H26" i="29"/>
  <c r="H15" i="194"/>
  <c r="H23" i="245"/>
  <c r="H23" i="28" l="1"/>
  <c r="H113" i="30"/>
  <c r="G121" i="30" s="1"/>
  <c r="H19" i="194"/>
  <c r="H56" i="30"/>
  <c r="H89" i="30"/>
  <c r="H28" i="29"/>
  <c r="H33" i="29" s="1"/>
  <c r="H35" i="29" s="1"/>
  <c r="H52" i="29"/>
  <c r="H57" i="29" s="1"/>
  <c r="H59" i="29" s="1"/>
  <c r="F18" i="31"/>
  <c r="F19" i="31"/>
  <c r="G66" i="29" l="1"/>
  <c r="H66" i="29" s="1"/>
  <c r="H121" i="30"/>
  <c r="F25" i="31"/>
  <c r="H36" i="29"/>
  <c r="H37" i="29" s="1"/>
  <c r="H58" i="30"/>
  <c r="H91" i="30"/>
  <c r="H30" i="245"/>
  <c r="G19" i="31"/>
  <c r="G18" i="31"/>
  <c r="H29" i="245"/>
  <c r="F22" i="31"/>
  <c r="G65" i="29" l="1"/>
  <c r="H65" i="29" s="1"/>
  <c r="H68" i="29" s="1"/>
  <c r="G25" i="31"/>
  <c r="H63" i="30"/>
  <c r="H65" i="30" s="1"/>
  <c r="H96" i="30"/>
  <c r="H98" i="30" s="1"/>
  <c r="G120" i="30" s="1"/>
  <c r="H32" i="245"/>
  <c r="G22" i="31"/>
  <c r="H120" i="30" l="1"/>
  <c r="H66" i="30"/>
  <c r="F15" i="31"/>
  <c r="F14" i="31"/>
  <c r="H67" i="30" l="1"/>
  <c r="G119" i="30" s="1"/>
  <c r="G15" i="31"/>
  <c r="G14" i="31"/>
  <c r="H119" i="30" l="1"/>
  <c r="H123" i="30" l="1"/>
  <c r="F10" i="31" l="1"/>
  <c r="G10" i="31" l="1"/>
  <c r="F9" i="31" l="1"/>
  <c r="G9" i="31" l="1"/>
  <c r="F11" i="31" l="1"/>
  <c r="G11" i="31" l="1"/>
  <c r="G27" i="3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ivica</author>
  </authors>
  <commentList>
    <comment ref="D172" authorId="0" shapeId="0" xr:uid="{83E70FC3-B221-492C-A5DA-D34893EFE4BE}">
      <text>
        <r>
          <rPr>
            <b/>
            <sz val="8"/>
            <color indexed="81"/>
            <rFont val="Tahoma"/>
            <family val="2"/>
            <charset val="238"/>
          </rPr>
          <t>ivica:</t>
        </r>
        <r>
          <rPr>
            <sz val="8"/>
            <color indexed="81"/>
            <rFont val="Tahoma"/>
            <family val="2"/>
            <charset val="238"/>
          </rPr>
          <t xml:space="preserve">
zamjena na 2 god. proizvođač</t>
        </r>
      </text>
    </comment>
  </commentList>
</comments>
</file>

<file path=xl/sharedStrings.xml><?xml version="1.0" encoding="utf-8"?>
<sst xmlns="http://schemas.openxmlformats.org/spreadsheetml/2006/main" count="1793" uniqueCount="944">
  <si>
    <t xml:space="preserve">TROŠKOVNIK REDOVNOG ODRŽAVANJA OPREME ZA DEZINFEKCIJU VODE </t>
  </si>
  <si>
    <t xml:space="preserve">SERVIS - PREGLED </t>
  </si>
  <si>
    <t>c)</t>
  </si>
  <si>
    <t>ORMA00052</t>
  </si>
  <si>
    <t>Kutija razvodna  80x80 nadžbukna</t>
  </si>
  <si>
    <t>PEOP00013</t>
  </si>
  <si>
    <t>Utičnica nadžbukna 10-16A/230V</t>
  </si>
  <si>
    <t>Komplet brtvi za T preklopnik</t>
  </si>
  <si>
    <t>KODR00032</t>
  </si>
  <si>
    <t>Štoper kuglice veći gornji 500 g/h</t>
  </si>
  <si>
    <t>KODR00031</t>
  </si>
  <si>
    <t>Štoper kuglice veći donji 500 g/h</t>
  </si>
  <si>
    <t>KODR00030</t>
  </si>
  <si>
    <t>Štoper kuglice gornji novi 25-500 g/h</t>
  </si>
  <si>
    <t>KODR00029</t>
  </si>
  <si>
    <t>KODA00009</t>
  </si>
  <si>
    <t>KODA00013</t>
  </si>
  <si>
    <t>KOUG00002</t>
  </si>
  <si>
    <t>KODA00041</t>
  </si>
  <si>
    <t>Matica M8 DIN 931 MS NI</t>
  </si>
  <si>
    <t>Vijak imbus M4x4</t>
  </si>
  <si>
    <t>Brtva "O" 33,30 x 2,40  NBR (za prirubnicu)</t>
  </si>
  <si>
    <t>KODI00052</t>
  </si>
  <si>
    <t>b)</t>
  </si>
  <si>
    <t>pregled opreme za dezinfekciju vode</t>
  </si>
  <si>
    <t>KODR00024</t>
  </si>
  <si>
    <t>Ploča rotametra do 4kg</t>
  </si>
  <si>
    <t>KODR00023</t>
  </si>
  <si>
    <t>Troškovnik održavanja opreme za dezinfekciju</t>
  </si>
  <si>
    <t>h</t>
  </si>
  <si>
    <t>Red.
broj</t>
  </si>
  <si>
    <t>Jed.
mje.</t>
  </si>
  <si>
    <t>Kol.</t>
  </si>
  <si>
    <t>KOUV00012</t>
  </si>
  <si>
    <t>KODF00008</t>
  </si>
  <si>
    <t>Fiting d8/d10 L R1/4"</t>
  </si>
  <si>
    <t>Elektromagnetski ventil</t>
  </si>
  <si>
    <t xml:space="preserve">TROŠKOVNIK ODRŽAVANJA OPREME ZA DEZINFEKCIJU VODE </t>
  </si>
  <si>
    <t xml:space="preserve">ODRŽAVANJE OPREME ZA DEZINFEKCIJU VODE </t>
  </si>
  <si>
    <t>posjeduje</t>
  </si>
  <si>
    <t xml:space="preserve">Dezinfekcija vode se vrši tekućim (plinskim) klorom . Objekti na kojima je ugrađena klorna oprema su: </t>
  </si>
  <si>
    <t>Sva ugrađena oprema je tvrtke Controlmatik.</t>
  </si>
  <si>
    <t>a)</t>
  </si>
  <si>
    <t>servis opreme za dezinfekciju vode</t>
  </si>
  <si>
    <t>1</t>
  </si>
  <si>
    <t>KODK00048</t>
  </si>
  <si>
    <t>kpl</t>
  </si>
  <si>
    <t>2</t>
  </si>
  <si>
    <t>3</t>
  </si>
  <si>
    <t>4</t>
  </si>
  <si>
    <t>kom</t>
  </si>
  <si>
    <t>5</t>
  </si>
  <si>
    <t>KODK00007</t>
  </si>
  <si>
    <t>6</t>
  </si>
  <si>
    <t>KODK00028</t>
  </si>
  <si>
    <t>7</t>
  </si>
  <si>
    <t>KODK00029</t>
  </si>
  <si>
    <t>8</t>
  </si>
  <si>
    <t>9</t>
  </si>
  <si>
    <t>10</t>
  </si>
  <si>
    <t>11</t>
  </si>
  <si>
    <t>KODA00003</t>
  </si>
  <si>
    <t>KODA00034</t>
  </si>
  <si>
    <t>Napomena:</t>
  </si>
  <si>
    <t>KODI00041</t>
  </si>
  <si>
    <t>Brtva "O" 17 x 2,5  (ispod čepa filtera)</t>
  </si>
  <si>
    <t>KODA00031</t>
  </si>
  <si>
    <t>Štoper kuglice gornji novi 1-2 kg/h</t>
  </si>
  <si>
    <t>Štoper kuglice donji novi 1-2 kg/h</t>
  </si>
  <si>
    <t>Štoper kuglice gornji novi 4 kg/h</t>
  </si>
  <si>
    <t>Štoper kuglice donji novi 4 kg/h</t>
  </si>
  <si>
    <t>KOUP00001</t>
  </si>
  <si>
    <t>Priključak izlazni do 4kg/h (difuzor 2; 2VP)</t>
  </si>
  <si>
    <t>KODP00016</t>
  </si>
  <si>
    <t>Vijak M5 x 16 DIN 84 MS NI</t>
  </si>
  <si>
    <t>KODP00022</t>
  </si>
  <si>
    <t>Opruga njihajne ručice P.M. d 14,4 x 1,6 H22</t>
  </si>
  <si>
    <t>PKODP0001</t>
  </si>
  <si>
    <t>Nosač T preklopnika</t>
  </si>
  <si>
    <t>14</t>
  </si>
  <si>
    <t>15</t>
  </si>
  <si>
    <t>16</t>
  </si>
  <si>
    <t>17</t>
  </si>
  <si>
    <t>18</t>
  </si>
  <si>
    <t>19</t>
  </si>
  <si>
    <t>KODK00039</t>
  </si>
  <si>
    <t>KODK00038</t>
  </si>
  <si>
    <t>KODK00040</t>
  </si>
  <si>
    <t>KODK00041</t>
  </si>
  <si>
    <t>KODK00037</t>
  </si>
  <si>
    <t>KODA00010</t>
  </si>
  <si>
    <t>KODA00011</t>
  </si>
  <si>
    <t>Konektor PK 3 muški</t>
  </si>
  <si>
    <t>Uređaj za demontažu dozirnog ventila pod tlakom</t>
  </si>
  <si>
    <t>REKAPITULACIJA troškovi održavanja opreme za dezinfekciju vode (ODV)</t>
  </si>
  <si>
    <t>UKUPNO: troškovi održavanja opreme za dezinfekciju vode (ODV)</t>
  </si>
  <si>
    <t>CJENIK REZERVNIH DJELOVA OPREME ZA DEZINFEKCIJU VODE</t>
  </si>
  <si>
    <t>IZVANREDNO ODRŽAVANJE</t>
  </si>
  <si>
    <t>KODR00038</t>
  </si>
  <si>
    <t>KODR00040</t>
  </si>
  <si>
    <t>KODR00036</t>
  </si>
  <si>
    <t>Nosač rotametra</t>
  </si>
  <si>
    <t>KORP00012</t>
  </si>
  <si>
    <t>KORP00002</t>
  </si>
  <si>
    <t>KORP00013</t>
  </si>
  <si>
    <t>m</t>
  </si>
  <si>
    <t>KORP00007</t>
  </si>
  <si>
    <t>KORP00010</t>
  </si>
  <si>
    <t>Controlmatik d.o.o.</t>
  </si>
  <si>
    <t>a) Servis opreme za dezinfekciju vode (ODV)</t>
  </si>
  <si>
    <t>Servisirani Joker</t>
  </si>
  <si>
    <t>Injektor</t>
  </si>
  <si>
    <t>PKODD0001</t>
  </si>
  <si>
    <t>KODI00006</t>
  </si>
  <si>
    <t>KODI00048</t>
  </si>
  <si>
    <t>KODI00012</t>
  </si>
  <si>
    <t>KODI00009</t>
  </si>
  <si>
    <t>KODI00019</t>
  </si>
  <si>
    <t>KODI00015</t>
  </si>
  <si>
    <t>Zbirni vod</t>
  </si>
  <si>
    <t>KODR00022</t>
  </si>
  <si>
    <t>KODR00008</t>
  </si>
  <si>
    <t>KODR00027</t>
  </si>
  <si>
    <t>KODR00028</t>
  </si>
  <si>
    <t>KODR00014</t>
  </si>
  <si>
    <t>KODI00042</t>
  </si>
  <si>
    <t>KODI00008</t>
  </si>
  <si>
    <t>KODA00045</t>
  </si>
  <si>
    <t>KODV00002</t>
  </si>
  <si>
    <t>KODV00001</t>
  </si>
  <si>
    <t>KODP00015</t>
  </si>
  <si>
    <t>12</t>
  </si>
  <si>
    <t>13</t>
  </si>
  <si>
    <t>KOUI00004</t>
  </si>
  <si>
    <t>KODI00053</t>
  </si>
  <si>
    <t>UKUPNO bez poreza na dodanu vrijednost</t>
  </si>
  <si>
    <t>KODP00018</t>
  </si>
  <si>
    <t>KODP00004</t>
  </si>
  <si>
    <t>Kućište preklopnog modula</t>
  </si>
  <si>
    <t>KODP00013</t>
  </si>
  <si>
    <t>Prirubnica bočna</t>
  </si>
  <si>
    <t>KODP00014</t>
  </si>
  <si>
    <t>KODP00017</t>
  </si>
  <si>
    <t>KODP00009</t>
  </si>
  <si>
    <t>Njihalna ručica</t>
  </si>
  <si>
    <t xml:space="preserve">Neutralizator </t>
  </si>
  <si>
    <t>PKODR0001</t>
  </si>
  <si>
    <t>kg</t>
  </si>
  <si>
    <t>PKODI0002</t>
  </si>
  <si>
    <t>20</t>
  </si>
  <si>
    <t>21</t>
  </si>
  <si>
    <t>22</t>
  </si>
  <si>
    <t>23</t>
  </si>
  <si>
    <t>OTRO00014</t>
  </si>
  <si>
    <t>KORP00045</t>
  </si>
  <si>
    <t>KODI00002</t>
  </si>
  <si>
    <t>KODI00016</t>
  </si>
  <si>
    <t>dogradnja i rekonstrukcija sustava za dezinfekciju vode</t>
  </si>
  <si>
    <t>PKODK0002</t>
  </si>
  <si>
    <t xml:space="preserve">Štoper kuglice 250g/h donji </t>
  </si>
  <si>
    <t>Štoper kuglice 250g/h gornji</t>
  </si>
  <si>
    <t>Vakuumska cijev 10/8 PE</t>
  </si>
  <si>
    <t xml:space="preserve">Kuglica d3 PVC  </t>
  </si>
  <si>
    <t>Komplet brtvi motorni ventil</t>
  </si>
  <si>
    <t>Brtva klingerit fi 21,5 x fi 7,8x1,5 mm</t>
  </si>
  <si>
    <t>Kućište prednje regulatora M20 sa alarmom</t>
  </si>
  <si>
    <t>Kućište stražnje regulatora M20 sa brtvom</t>
  </si>
  <si>
    <t>Vijak M5 x 6 DIN 7985 MS NI</t>
  </si>
  <si>
    <t>Vijak M5 x 20 DIN 84 MS NI</t>
  </si>
  <si>
    <t>Vijak M6 x 35 DIN 84 MS NI</t>
  </si>
  <si>
    <t>Vijak M6 x 60 DIN 84 MS NI</t>
  </si>
  <si>
    <t>Vijak M12 x 70 DIN 931 MS NI</t>
  </si>
  <si>
    <t>KOUK00025</t>
  </si>
  <si>
    <t>Regulator vakuumski M 10 AC/8M Slo</t>
  </si>
  <si>
    <t>Nosač membrane d 57 x 3</t>
  </si>
  <si>
    <t>Matica nosača membrane M25 x 1,5/d 37,5 H6.5</t>
  </si>
  <si>
    <t>Sapnica  do 1000g/h d25 br.12 fi 4,7</t>
  </si>
  <si>
    <t>PKODI0001</t>
  </si>
  <si>
    <t>Brtva plos. d 21,50/d 5,50 x 1,85 viton 70SH</t>
  </si>
  <si>
    <t>Vijak M8 x 80 DIN 931 MS NI</t>
  </si>
  <si>
    <t>Vijak M8 x 100 inox A4 DIN 931 ŠG</t>
  </si>
  <si>
    <t>Čep M20 x 1,5 H14 (kućište filtera)</t>
  </si>
  <si>
    <t>Konektor KN 13 ženski</t>
  </si>
  <si>
    <t>Vijak mješala</t>
  </si>
  <si>
    <t>KODA00022</t>
  </si>
  <si>
    <t>Nosač anode analizatora</t>
  </si>
  <si>
    <t>KODA00027</t>
  </si>
  <si>
    <t>Vijak mješala PVC M6 s osovinom</t>
  </si>
  <si>
    <t>Oznaka</t>
  </si>
  <si>
    <t>Ventil Cl2 za flexi cijev</t>
  </si>
  <si>
    <t>NAZIV ARTIKLA</t>
  </si>
  <si>
    <t>KODV00005</t>
  </si>
  <si>
    <t>KODV00006</t>
  </si>
  <si>
    <t>KODV00015</t>
  </si>
  <si>
    <t>KODV00022</t>
  </si>
  <si>
    <t>KODV00004</t>
  </si>
  <si>
    <t>KODV00003</t>
  </si>
  <si>
    <t>Distancer osovine M.V.II</t>
  </si>
  <si>
    <t>KODV00008</t>
  </si>
  <si>
    <t>KODV00024</t>
  </si>
  <si>
    <t>KOUS00001</t>
  </si>
  <si>
    <t>KODS00005</t>
  </si>
  <si>
    <t>KODF00006</t>
  </si>
  <si>
    <t>Vakuumski regulator</t>
  </si>
  <si>
    <t>Troškovi održavanja opreme za dezinfekciju vode (ODV)</t>
  </si>
  <si>
    <t>b) Pregled opreme za dezinfekciju vode (ODV)</t>
  </si>
  <si>
    <t>Ventil kuglasti sa PTFE pušk. R 1" KV-50-1,00 inox</t>
  </si>
  <si>
    <t>Nosač mjerne cijevčice rotametra gornji</t>
  </si>
  <si>
    <t>Nosač mjerne cijevčice rotametra donji</t>
  </si>
  <si>
    <t>Čep ulazni d 15,9 x 38</t>
  </si>
  <si>
    <t>PKODR0002</t>
  </si>
  <si>
    <t>Mjerna cijevčica do 200g/h L81</t>
  </si>
  <si>
    <t>Ventil dozirni do 2kg/h</t>
  </si>
  <si>
    <t>PKODR0003</t>
  </si>
  <si>
    <t>Vijak PVC M6 x 30 (nosač rotametra)</t>
  </si>
  <si>
    <t>Ventil kuglasti R 1/4" PVC/EPDM labor.</t>
  </si>
  <si>
    <t>KODP00006</t>
  </si>
  <si>
    <t>Nosač membrane</t>
  </si>
  <si>
    <t>Vijak M6 x 20 DIN 84 MS NI</t>
  </si>
  <si>
    <t>PKODP0002</t>
  </si>
  <si>
    <t>Vijak PVC M8x12 (nosač T preklopnika)</t>
  </si>
  <si>
    <t>Sredstva za kemijsku obradu vode</t>
  </si>
  <si>
    <t>UKUPNO - sredstva za kemijsku obradu vode</t>
  </si>
  <si>
    <t>Bez planirane promijene rezervih dijelova</t>
  </si>
  <si>
    <t>Rotametar M200</t>
  </si>
  <si>
    <t>Vakuumski preklopnik M400</t>
  </si>
  <si>
    <t>KODA00125</t>
  </si>
  <si>
    <t>Elektromotorni ventil M 3521 C</t>
  </si>
  <si>
    <t>Elektromotorni ventil M 3531 C</t>
  </si>
  <si>
    <t>Sonda klor u zraku M2103</t>
  </si>
  <si>
    <t>Mjerna cijevčica do 100g/h L81</t>
  </si>
  <si>
    <t>Mjerna cijevčica do 500g/h L81</t>
  </si>
  <si>
    <t>KODR00035</t>
  </si>
  <si>
    <t>Ventil dozirni do 28g/h</t>
  </si>
  <si>
    <t>KODR00034</t>
  </si>
  <si>
    <t>Ventil dozirni do 200g/h</t>
  </si>
  <si>
    <t>KODR00037</t>
  </si>
  <si>
    <t>Ventil dozirni do 4kg/h</t>
  </si>
  <si>
    <t>KODK00030</t>
  </si>
  <si>
    <t>Kućište prednje regulatora M10AC sa alarmom</t>
  </si>
  <si>
    <t>KODK00060</t>
  </si>
  <si>
    <t>KODR00012</t>
  </si>
  <si>
    <t>KODR00015</t>
  </si>
  <si>
    <t>KODR00011</t>
  </si>
  <si>
    <t>KODR00018</t>
  </si>
  <si>
    <t>KODR00013</t>
  </si>
  <si>
    <t>KODR00016</t>
  </si>
  <si>
    <t>KODI00020</t>
  </si>
  <si>
    <t>Sapnica do 200g/h d25 br.16  fi 2,8</t>
  </si>
  <si>
    <t>KODI00021</t>
  </si>
  <si>
    <t>Sapnica  do 500g/h d25 br.13 fi 3,2</t>
  </si>
  <si>
    <t>KODI00022</t>
  </si>
  <si>
    <t>Sapnica do 2kg/h d25 br.14 fi 5,7</t>
  </si>
  <si>
    <t>KODA00111</t>
  </si>
  <si>
    <t>KOUA00015</t>
  </si>
  <si>
    <t>KODR00045</t>
  </si>
  <si>
    <t>KODR00046</t>
  </si>
  <si>
    <t>KODR00047</t>
  </si>
  <si>
    <t>KODR00048</t>
  </si>
  <si>
    <t>KODK00006</t>
  </si>
  <si>
    <t>Brtva "O" 57,80 x 5,10 Viton 70 Sh</t>
  </si>
  <si>
    <t>KODK00011</t>
  </si>
  <si>
    <t>Disk regulatora-komplet</t>
  </si>
  <si>
    <t>Brtva "O" 5,28 x 1,78 Viton 70 Sh</t>
  </si>
  <si>
    <t>KODK00026</t>
  </si>
  <si>
    <t>Opruga diska d12 x 0,6 H21</t>
  </si>
  <si>
    <t>KODK00042</t>
  </si>
  <si>
    <t>KODK00025</t>
  </si>
  <si>
    <t>Opruga (ispod čelne ploče) L 40 x 0,5</t>
  </si>
  <si>
    <t>KODK00064</t>
  </si>
  <si>
    <t>Sklop alarm reed rele CC 15-20 AOV</t>
  </si>
  <si>
    <t>KODK00023</t>
  </si>
  <si>
    <t>Naljepnica d32 zelena  (puna boca)</t>
  </si>
  <si>
    <t>KODK00010</t>
  </si>
  <si>
    <t>KODI00057</t>
  </si>
  <si>
    <t>KODI00058</t>
  </si>
  <si>
    <t>Nosač membrane PTFE</t>
  </si>
  <si>
    <t>KODI00003</t>
  </si>
  <si>
    <t>Brtva plos. d 31,00/d 22,00x1,80 viton 70S</t>
  </si>
  <si>
    <t>KODI00023</t>
  </si>
  <si>
    <t>Sapnica do 4kg/h d25 br.15 fi 6,2</t>
  </si>
  <si>
    <t>KODI00046</t>
  </si>
  <si>
    <t>KODI00055</t>
  </si>
  <si>
    <t>Reducir D20,2 / W 22 x 14/1"</t>
  </si>
  <si>
    <t>KODI00024</t>
  </si>
  <si>
    <t>Smrečica R1"/d 26,5</t>
  </si>
  <si>
    <t>Nepovratni ventil za vakuum liniju M 3991/1   8/10</t>
  </si>
  <si>
    <t>KODR00001</t>
  </si>
  <si>
    <t>Komplet brtvi za dozirni ventil</t>
  </si>
  <si>
    <t>Čep ulazni d 15,9 x 22 (umjesto dz.ventila)</t>
  </si>
  <si>
    <t>KODR00003</t>
  </si>
  <si>
    <t>Brtva "O" 11,90 x 2,62 Viton 70 Sh</t>
  </si>
  <si>
    <t>KODR00042</t>
  </si>
  <si>
    <t>KODR00041</t>
  </si>
  <si>
    <t>KODR00017</t>
  </si>
  <si>
    <t>Mjerna cijevčica do 4kg/h L81</t>
  </si>
  <si>
    <t>KODR00033</t>
  </si>
  <si>
    <t>Ventil dozirni do 10kg/h</t>
  </si>
  <si>
    <t>KODR00004</t>
  </si>
  <si>
    <t>Brtva "O" 2,90 x 1,78 Viton 60 SH (dozirni ventil)</t>
  </si>
  <si>
    <t>KODR00005</t>
  </si>
  <si>
    <t>Brtva "O" 5,90 x 1,78 Viton 70 Sh</t>
  </si>
  <si>
    <t>KODR00002</t>
  </si>
  <si>
    <t>Brtva "O" 9,25 x 1,78 Viton 70 Sh</t>
  </si>
  <si>
    <t>KODR00006</t>
  </si>
  <si>
    <t>Brtva "O" 9,19 x 2,621 Viton 70 Sh</t>
  </si>
  <si>
    <t>KODP00012</t>
  </si>
  <si>
    <t>Osovina donjeg nosača opruge d 3 x 19,3</t>
  </si>
  <si>
    <t>KODP00007</t>
  </si>
  <si>
    <t>KODP00008</t>
  </si>
  <si>
    <t>Nosač opruge donji</t>
  </si>
  <si>
    <t>KODP00011</t>
  </si>
  <si>
    <t>Osovina d 5 x 20</t>
  </si>
  <si>
    <t>Modul el. M 1122 MDCR1 pH3 (elek.sonda,kabel)</t>
  </si>
  <si>
    <t>Modul el. M 1322/MDC1 Rx 3 (elek.sonda,kabel)</t>
  </si>
  <si>
    <t>KODA00071</t>
  </si>
  <si>
    <t>KODA00055</t>
  </si>
  <si>
    <t>Čep M6 x 26 (za kuglice)</t>
  </si>
  <si>
    <t>KODA00046</t>
  </si>
  <si>
    <t>Indikator nivoa vode za Cl2+pH+Rx interni</t>
  </si>
  <si>
    <t>KODA00047</t>
  </si>
  <si>
    <t>Sklop dno armature M 5262 (za 3 sonde)</t>
  </si>
  <si>
    <t>Pokrov armature za sonde Pg 13,5x2</t>
  </si>
  <si>
    <t>Brtva "O" 28,00 x 3,00</t>
  </si>
  <si>
    <t>KODA00054</t>
  </si>
  <si>
    <t>Brtva "O" 31,47 x 1,78 (ispod katode)</t>
  </si>
  <si>
    <t>KODA00002</t>
  </si>
  <si>
    <t>Brtva "O" 12,3 x 2,4 (ispod priključka za vodu)</t>
  </si>
  <si>
    <t>KODA00033</t>
  </si>
  <si>
    <t>KODA00032</t>
  </si>
  <si>
    <t>Vijak M4 x 35 DIN 84 MsNi</t>
  </si>
  <si>
    <t>Konektor 4/715 ravni PG7 4 polni za strujni izlaz</t>
  </si>
  <si>
    <t>Konektor 8/713 ravni PG9 8 polni za regulator</t>
  </si>
  <si>
    <t>Konektor 4 polni za ugradnju (analizator,pH,redox) 4/766</t>
  </si>
  <si>
    <t>Konektor 5 polni za ugradnju (analizator,pH,redox,sonda Cl u zraku)</t>
  </si>
  <si>
    <t>Sklop elektronika M1032 C/ADCR1 3</t>
  </si>
  <si>
    <t>Držač cijevi  D 20 PP</t>
  </si>
  <si>
    <t>Držač cijevi  D 25 PP</t>
  </si>
  <si>
    <t>Vijak M8 x80 DIN 931 MsNi</t>
  </si>
  <si>
    <t>KODV00017</t>
  </si>
  <si>
    <t>Vijak M5 x 30 DIN 84 MsNi</t>
  </si>
  <si>
    <t>KODV00016</t>
  </si>
  <si>
    <t>Vijak M3 x 8 DIN 84 MsNi</t>
  </si>
  <si>
    <t>KODV00023</t>
  </si>
  <si>
    <t>Nosač krajnjeg prekidača</t>
  </si>
  <si>
    <t>Imbus vijak M4 x 6 DIN 913 A4</t>
  </si>
  <si>
    <t>KODV00010</t>
  </si>
  <si>
    <t>Sklop 4 EMO ventil 12g/h</t>
  </si>
  <si>
    <t>KODV00013</t>
  </si>
  <si>
    <t>Sklop 4 EMO ventil 25g/h</t>
  </si>
  <si>
    <t>KODV00026</t>
  </si>
  <si>
    <t>Sklop 4 EMO ventil 50g/h</t>
  </si>
  <si>
    <t>KODV00009</t>
  </si>
  <si>
    <t>Sklop 4 EMO ventil 100g/h</t>
  </si>
  <si>
    <t>KODV00012</t>
  </si>
  <si>
    <t>Sklop 4 EMO ventil 200g/h</t>
  </si>
  <si>
    <t>KODV00011</t>
  </si>
  <si>
    <t>Sklop 4 EMO ventil 1kg/h</t>
  </si>
  <si>
    <t>KODV00014</t>
  </si>
  <si>
    <t>Sklop 4 EMO ventil 2kg/h</t>
  </si>
  <si>
    <t>KODV00021</t>
  </si>
  <si>
    <t>Brtva "O" 4,47 x 1,78 Viton 70 Sh</t>
  </si>
  <si>
    <t>Kapa M.V.II s priključkom za vakuumetar G 1/4"</t>
  </si>
  <si>
    <t>Konektor 4 polni za ugradnju (EMV) 4/715</t>
  </si>
  <si>
    <t xml:space="preserve">Konektor 5 polni za ugradnju (EMV) </t>
  </si>
  <si>
    <t>UŠKA00056</t>
  </si>
  <si>
    <t>Držač sonde za spremnik (uvodnica PG 36 )</t>
  </si>
  <si>
    <t>KODD00034</t>
  </si>
  <si>
    <t>Teflonska cijev 4/6  mm</t>
  </si>
  <si>
    <t>Nosač opruge gornji</t>
  </si>
  <si>
    <t>KOUZ00002</t>
  </si>
  <si>
    <t>Zbirni tlačni vod Cl2 za 1 bocu L</t>
  </si>
  <si>
    <t>KOUZ00001</t>
  </si>
  <si>
    <t>Zbirni tlačni vod Cl2 za 1 bocu D</t>
  </si>
  <si>
    <t>KOUA00016</t>
  </si>
  <si>
    <t>KODV00028</t>
  </si>
  <si>
    <t>KODR00007</t>
  </si>
  <si>
    <t>KODA00058</t>
  </si>
  <si>
    <t>KODA00059</t>
  </si>
  <si>
    <t>KODA00064</t>
  </si>
  <si>
    <t>KODA00057</t>
  </si>
  <si>
    <t>KODA00065</t>
  </si>
  <si>
    <t>KODA00093</t>
  </si>
  <si>
    <t>KODA00094</t>
  </si>
  <si>
    <t>KODA00091</t>
  </si>
  <si>
    <t>KODA00092</t>
  </si>
  <si>
    <t>KODD00095</t>
  </si>
  <si>
    <t>KODD00096</t>
  </si>
  <si>
    <t>KODI00060</t>
  </si>
  <si>
    <t>KODI00059</t>
  </si>
  <si>
    <t>KODI00061</t>
  </si>
  <si>
    <t>KODA00140</t>
  </si>
  <si>
    <t>KODA00141</t>
  </si>
  <si>
    <t>KODA00142</t>
  </si>
  <si>
    <t>KODA00143</t>
  </si>
  <si>
    <t>KODA00144</t>
  </si>
  <si>
    <t>KODA00151</t>
  </si>
  <si>
    <t>KODD00123</t>
  </si>
  <si>
    <t>PRILOG - 1</t>
  </si>
  <si>
    <t>Održavanje opreme za dezinfekciju vode vrši se preventivno, planski u dva ciklusa servis-pregled na osnovu</t>
  </si>
  <si>
    <t xml:space="preserve">cjeniku rezervnih dijelova za izvanredno održavanje.  </t>
  </si>
  <si>
    <t>troškovnika o redovnom održavanju opreme za dezinfekciju za svaki objekt na kojem se oprema nalazi, odnosno</t>
  </si>
  <si>
    <t>terminima u razmaku od šest mjeseci uz davanje jamstva na rad opreme.</t>
  </si>
  <si>
    <t>Ovlašteni serviser će održavanje opreme za dezinfekciju vode (servis-pregled) vršiti u unaprijed dogovorenim</t>
  </si>
  <si>
    <t>dezinfekciju vode u roku od 24 sata od poziva naručitelja.</t>
  </si>
  <si>
    <t>Obaveza ovlaštenog servisera je da u slučaju potrebe iziđe na intervenciju i otkloni kvar i pusti u rad  opremu za</t>
  </si>
  <si>
    <t xml:space="preserve">a neispravni će prenijeti na popravak u vlastitu radionicu.  </t>
  </si>
  <si>
    <t xml:space="preserve">Ukoliko ovlašteni serviser ne može neispravni uređaj popraviti kod naručitelja isti će privremeno zamijeniti ispravnim, </t>
  </si>
  <si>
    <t>Sustav za dezinfekciju vode će se po potrebi dograđivani na osnovu troškovnika „Dogradnje i rekonstrukcije sustava</t>
  </si>
  <si>
    <t xml:space="preserve">regulativom.  </t>
  </si>
  <si>
    <t>za dezinfekciju vode“, a sve sa ciljem povećanja sigurnosti i funkcionalnosti opreme te usklađivanju sa zakonskom</t>
  </si>
  <si>
    <t>KODI00007</t>
  </si>
  <si>
    <t>KODI00004</t>
  </si>
  <si>
    <t>Čep M 24 x 2</t>
  </si>
  <si>
    <t>KODD00004</t>
  </si>
  <si>
    <t>KODD00111</t>
  </si>
  <si>
    <t>KOUA00032</t>
  </si>
  <si>
    <t>KOUA00034</t>
  </si>
  <si>
    <t>KOUA00035</t>
  </si>
  <si>
    <t>KOUA00036</t>
  </si>
  <si>
    <t>KOUA00033</t>
  </si>
  <si>
    <t>Uplaćeni iznos za bidon se vraća po povratu istog.</t>
  </si>
  <si>
    <t>Plosnata BRTVA 1.7x6.5x22.8</t>
  </si>
  <si>
    <t>OTRO00016</t>
  </si>
  <si>
    <t>Ispitivanje i izdavanje ispitnog lista o stanju sustava za automatsko zatvaranje spremnika klora</t>
  </si>
  <si>
    <t>Elektromotorni zatvarač klornih spremnika</t>
  </si>
  <si>
    <t>Ispitivanje i izdavanje ispitnog lista o stanju neutralizacijskog sredstva neutralizatora</t>
  </si>
  <si>
    <t>KOUI00003</t>
  </si>
  <si>
    <t>KOUI00015</t>
  </si>
  <si>
    <t>KOUI00006</t>
  </si>
  <si>
    <t>KOUI00001</t>
  </si>
  <si>
    <t>Troškovi uz servis ODV</t>
  </si>
  <si>
    <t>Troškovi uz pregled ODV</t>
  </si>
  <si>
    <t>a) Godišnji servis opreme za dezinfekciju vode (ODV)</t>
  </si>
  <si>
    <t>a) REKAPITULACIJA - godišnji servis opreme za dezinfekciju vode (ODV)</t>
  </si>
  <si>
    <t>UKUPNO - godišnji pregled opreme za dezinfekciju vode (ODV):</t>
  </si>
  <si>
    <t>a) Godišnji servis opreme za dezinfekciju vode</t>
  </si>
  <si>
    <t>god</t>
  </si>
  <si>
    <t>SERVIS - vakuumski preklopnik</t>
  </si>
  <si>
    <t>SERVIS - elektromotorni ventil M3521</t>
  </si>
  <si>
    <t>SERVIS - sonde Cl u zraku</t>
  </si>
  <si>
    <t>SERVIS - neutralizator</t>
  </si>
  <si>
    <t>SERVIS - elektromotorni zatvarač klornih spremnika</t>
  </si>
  <si>
    <t>PREGLED - vakuumski preklopnik</t>
  </si>
  <si>
    <t>PREGLED - elektromotorni ventil M3521</t>
  </si>
  <si>
    <t>PREGLED - sonde Cl u zraku</t>
  </si>
  <si>
    <t>PREGLED - neutralizator</t>
  </si>
  <si>
    <t>PREGLED - elektromotorni zatvarač klornih spremnika</t>
  </si>
  <si>
    <t>KODA00135</t>
  </si>
  <si>
    <t>Senzor pH PHES 112 SE Prominent</t>
  </si>
  <si>
    <t>Oprema za dezinfekciju vode tekućim (plinskim) klorom</t>
  </si>
  <si>
    <t>Oprema za dezinfekciju vode otopinskim klorom - NaOCl</t>
  </si>
  <si>
    <t>Mjerna oprema za dezinfekciju vode</t>
  </si>
  <si>
    <t>Sigurnosna oprema za dezinfekciju vode</t>
  </si>
  <si>
    <t>Rad servisera opreme za dezinfekciju vode SSS</t>
  </si>
  <si>
    <t>3USL00038</t>
  </si>
  <si>
    <t>KOUR00001</t>
  </si>
  <si>
    <t>Rotametar do 12g/h</t>
  </si>
  <si>
    <t>KOUR00002</t>
  </si>
  <si>
    <t>Rotametar do 25g/h</t>
  </si>
  <si>
    <t>KOUR00003</t>
  </si>
  <si>
    <t xml:space="preserve">Rotametar do 100g/h </t>
  </si>
  <si>
    <t>KODD00146</t>
  </si>
  <si>
    <t>KODD00147</t>
  </si>
  <si>
    <t>KODD00152</t>
  </si>
  <si>
    <t>KOUV00036</t>
  </si>
  <si>
    <t>KODD00154</t>
  </si>
  <si>
    <t>KODD00155</t>
  </si>
  <si>
    <t>Nabava i transport ukapljenog (plinskog) klora u spremnicima zapremine 40 l (punjenje 50 kg Cl2)
do objekata  Naručitelja u kojima se on  upotrebljava, unutrašnji transport, te odvoženje praznih spremnika u sjedište Isporučitelja.
Minimalna količina isporučenog klora 50 kg.</t>
  </si>
  <si>
    <t>SERVIS - umjeravanje i puštanje u rad automatskog sustava za dezinfekciju vode plinskim klorom za jedan smjer</t>
  </si>
  <si>
    <t>SERVIS - umjeravanje i puštanje u rad sustava za dezinfekciju vode otopinskim klorom (NaOCl) za jedan smjer</t>
  </si>
  <si>
    <t>PREGLED - umjeravanje i puštanje u rad automatskog sustava za dezinfekciju vode plinskim klorom za jedan smjer</t>
  </si>
  <si>
    <t>PREGLED - umjeravanje i puštanje u rad sustava za dezinfekciju vode otopinskim klorom (NaOCl) za jedan smjer</t>
  </si>
  <si>
    <t>Troškovi izlaska na teren u trajanju od jednog dana za dva servisera (vozilo, dnevnice, ostali troškovi…)</t>
  </si>
  <si>
    <t>Troškovi izlaska na teren u trajanju od jednog dana za jednog servisera (vozilo, dnevnice, ostali troškovi…)</t>
  </si>
  <si>
    <t xml:space="preserve">Bidon za smještaj kemikalija </t>
  </si>
  <si>
    <t>Rad servisera opreme za dezinfekciju vode VSS</t>
  </si>
  <si>
    <t>PRILOG 1 - Cjenik rezervnih dijelova opreme za dezinfekciju vode (ODV)</t>
  </si>
  <si>
    <t>1USL00333</t>
  </si>
  <si>
    <t>1USL00334</t>
  </si>
  <si>
    <t>1USL00343</t>
  </si>
  <si>
    <t>1USL00324</t>
  </si>
  <si>
    <t>1USL00386</t>
  </si>
  <si>
    <t>1USL00389</t>
  </si>
  <si>
    <t>1USL00349</t>
  </si>
  <si>
    <t>1USL00390</t>
  </si>
  <si>
    <t>1USL00345</t>
  </si>
  <si>
    <t>1USL00362</t>
  </si>
  <si>
    <t>1USL00395</t>
  </si>
  <si>
    <t>1USL00400</t>
  </si>
  <si>
    <t>1USL00401</t>
  </si>
  <si>
    <t>1USL00351</t>
  </si>
  <si>
    <t>1USL00353</t>
  </si>
  <si>
    <t>1USL00354</t>
  </si>
  <si>
    <t>1USL00356</t>
  </si>
  <si>
    <t>1USL00357</t>
  </si>
  <si>
    <t>1USL00358</t>
  </si>
  <si>
    <t>1USL00359</t>
  </si>
  <si>
    <t>1USL00366</t>
  </si>
  <si>
    <t>1USL00378</t>
  </si>
  <si>
    <t>1USL00383</t>
  </si>
  <si>
    <t>1USL00384</t>
  </si>
  <si>
    <t>1USL00001</t>
  </si>
  <si>
    <t>1USL00403</t>
  </si>
  <si>
    <t>KEMX00032</t>
  </si>
  <si>
    <t>Ejektor do 200 g/h  d25, viton membrana</t>
  </si>
  <si>
    <t>Ejektor do 500 g/h  d25, viton membrana</t>
  </si>
  <si>
    <t>Ejektor do 900 g/h   d25, viton membrana</t>
  </si>
  <si>
    <t>KOUI00016</t>
  </si>
  <si>
    <t>KOUI00017</t>
  </si>
  <si>
    <t>REKAPITULACIJA - održavanje opreme za dezinfekciju vode (ODV) - objekti i kemikalije</t>
  </si>
  <si>
    <t>KODK00074</t>
  </si>
  <si>
    <t>Nosač mjerne cjevčice regulatora gornji</t>
  </si>
  <si>
    <t>Nosač mjerne cjevčice regulatora donji</t>
  </si>
  <si>
    <t>Sjedište motornog ventila do 2kg/h</t>
  </si>
  <si>
    <t>Opto modul 1 x EMV (negativna logika)</t>
  </si>
  <si>
    <t>Fiting d8/d10  R1/4", ravni</t>
  </si>
  <si>
    <t>KOUD000046</t>
  </si>
  <si>
    <t>KOUD000053</t>
  </si>
  <si>
    <t>KOUD000050</t>
  </si>
  <si>
    <t>KOUD000049</t>
  </si>
  <si>
    <t>KOUV00031</t>
  </si>
  <si>
    <t>Ventil motorni sa steper motorom tip M 3531 C/3U do 100 g/h  (4-20 mA II)</t>
  </si>
  <si>
    <t>KODA00132</t>
  </si>
  <si>
    <t>KODD00140</t>
  </si>
  <si>
    <t>Dozirni ventil 3/8"s PVC nosačem bez spojnog materijala</t>
  </si>
  <si>
    <t>KOUV00045</t>
  </si>
  <si>
    <t xml:space="preserve">Elektromagnetni ventil Burkert 2/2 tip 1/4", 24V, 50 Hz 0330-A-04,0-FF-MS-GM82-024/50-08 </t>
  </si>
  <si>
    <t xml:space="preserve">Atestiranje čeličnih klornih spremnika zapremine 40 l, dozvoljenog punjenja 50 kg Cl2.
Atestiranje uključuje otplinjavanje, čišćenje, bojanje, ugradnju novog ventila, izdavanje certifikata i prijevoz spremnika </t>
  </si>
  <si>
    <t>KODZ00037</t>
  </si>
  <si>
    <t>Ventil za klornu bocu DIN 477 1" (novi tip).
Izrađen je po standardu DIN477 ulaz u 25E / DIN EN ISO 11363 od mesinga i nehrđajučeg čelika sa aluminijskom kapom za ručno zatvaranje i zatvaračkom maticom sa sigurnosnim lancem.</t>
  </si>
  <si>
    <t>Kućište ejektora stražnji dio</t>
  </si>
  <si>
    <t>Opruga d 16 x 1 ejektor H21</t>
  </si>
  <si>
    <t>Komplet brtvi ejektora do 4 Kg  s PTFE membranom i nosačem</t>
  </si>
  <si>
    <t>Prirubnica s navojem 5/4" (za ojačani ejektor) inox A4</t>
  </si>
  <si>
    <t>Uređaj za demontažu ejektora pod tlakom</t>
  </si>
  <si>
    <t>UKUPNO mjerna i izvršna oprema:</t>
  </si>
  <si>
    <t>Kabel priključni za impulsni signal, 10m-Prominent</t>
  </si>
  <si>
    <t xml:space="preserve">Graničnik kuglice 250g/h donji </t>
  </si>
  <si>
    <t>Graničnik kuglice 250g/h gornji</t>
  </si>
  <si>
    <t>Komplet brtvi za kućište regulatora</t>
  </si>
  <si>
    <t xml:space="preserve">Komplet brtvi za rotametara </t>
  </si>
  <si>
    <t>KODD00162</t>
  </si>
  <si>
    <t>Set rezervnih dijelova za BT4b, 1002NPT7</t>
  </si>
  <si>
    <t>KOUV00037</t>
  </si>
  <si>
    <t>KOUV00039</t>
  </si>
  <si>
    <t>Membrana PTFE s prednjim kućištem komplet 
(do 6 bara)</t>
  </si>
  <si>
    <t>Analizator CM</t>
  </si>
  <si>
    <t>Katoda analizatora s konektorom 
(M1032; M1035; M5262)</t>
  </si>
  <si>
    <t>Miješalo 4 rupa 5 mm motor koračni - bez iglice
(M1032; M1035; M5262)</t>
  </si>
  <si>
    <t>Ejektor M300</t>
  </si>
  <si>
    <t>Dozirna crpka - Prominent</t>
  </si>
  <si>
    <t>Cijevi za dozirne crpke</t>
  </si>
  <si>
    <t>KODK</t>
  </si>
  <si>
    <t>Brtveni kompleti</t>
  </si>
  <si>
    <t>KODK00046</t>
  </si>
  <si>
    <t>Komplet brtvi regulatora M 10 C/8M</t>
  </si>
  <si>
    <t>Dijelovi kućišta</t>
  </si>
  <si>
    <t>Kućište stražnje regulatora M10 sa brtvom (sklop 1 regulator M10)</t>
  </si>
  <si>
    <t>Cjevčica za regulator M10</t>
  </si>
  <si>
    <t>KODK00027</t>
  </si>
  <si>
    <t>Ploča čelna M 20 GB (plava maska)</t>
  </si>
  <si>
    <t>Brtve</t>
  </si>
  <si>
    <t>Brtva "O" 7,65 x 1,78 Viton</t>
  </si>
  <si>
    <t>Brtva "O" 35 x 1.5</t>
  </si>
  <si>
    <t>Brtva "O" 15.6 x 2.62</t>
  </si>
  <si>
    <t>KODI00064</t>
  </si>
  <si>
    <t>Brtva "O" 21,00 x 3,50</t>
  </si>
  <si>
    <t>Brtva plosnata d 20,00/d 8,00 x 1,50  PTFE (klorni spremnik)</t>
  </si>
  <si>
    <t>Disk</t>
  </si>
  <si>
    <t>Zastavica</t>
  </si>
  <si>
    <t>Zastavica sa zakretnim dugmetom i signalom, komplet</t>
  </si>
  <si>
    <t>Zastavica sa zakretnim dugmetom, komplet</t>
  </si>
  <si>
    <t>Vijak</t>
  </si>
  <si>
    <t>KODK00036</t>
  </si>
  <si>
    <t>Vijak M12 x 45 DIN 931 MS NI</t>
  </si>
  <si>
    <t>KODK00078</t>
  </si>
  <si>
    <t>Oznake</t>
  </si>
  <si>
    <t>Preklopnik vakumski M 400 C/1 do 4kg/h  d8/d10</t>
  </si>
  <si>
    <t>Gornja prirubnica vakuumskog preklopnika</t>
  </si>
  <si>
    <t>Brtveni valjci d 13 x 33,5 s vodilicom</t>
  </si>
  <si>
    <t>Čep ulazni d15,9 x38 s navojem G1/4" za fiting</t>
  </si>
  <si>
    <t>Vijak M5 x 25 DIN 84 MS NI</t>
  </si>
  <si>
    <t>Mjerna cjevčica</t>
  </si>
  <si>
    <t>Mjerna cijevčica do 12g/h L81</t>
  </si>
  <si>
    <t>Mjerna cijevčica do 26g/h L81</t>
  </si>
  <si>
    <t>Mjerna cijevčica do 2kg/h L81</t>
  </si>
  <si>
    <t>Mjerna cijevčica do 1kg/h L81</t>
  </si>
  <si>
    <t>Štoperi</t>
  </si>
  <si>
    <t>Štoper kuglice 25-500 g/h donji (NT)</t>
  </si>
  <si>
    <t>Plosnata brtva</t>
  </si>
  <si>
    <t>Brtva plosnata d 13,50/d 6,10 x 1,70 Viton 70 Sh do 200 g/h</t>
  </si>
  <si>
    <t>Ventil dozirni</t>
  </si>
  <si>
    <t>Matica dozirnog ventila do 4 kg</t>
  </si>
  <si>
    <t>Vijak dozirnog ventila do 4 kg</t>
  </si>
  <si>
    <t>PVC kapa dozirnog ventila d19x20</t>
  </si>
  <si>
    <t>Matica dozirnog ventila do 10 kg</t>
  </si>
  <si>
    <t>KOUZ</t>
  </si>
  <si>
    <t>KODZ00016</t>
  </si>
  <si>
    <t>Ventil za klornu bocu DIN 477</t>
  </si>
  <si>
    <t>Ventil za klornu bocu DIN 477 1" (novi tip)</t>
  </si>
  <si>
    <t>KODZ00015</t>
  </si>
  <si>
    <t>KODZ00003</t>
  </si>
  <si>
    <t>Cijev flex. d8/d6 L1625</t>
  </si>
  <si>
    <t>KODZ00004</t>
  </si>
  <si>
    <t>Cijev flex d8/d6 L4155</t>
  </si>
  <si>
    <t>KODZ00010</t>
  </si>
  <si>
    <t>Nosač zbirnog voda PVC d50 L62</t>
  </si>
  <si>
    <t>KORP00020</t>
  </si>
  <si>
    <t>Ljepilo Tangit (tuba 125 g)</t>
  </si>
  <si>
    <t xml:space="preserve">Cijev PVC-U d10 x 1,2 </t>
  </si>
  <si>
    <t>Koljeno PVC-U d10 90* PN 16</t>
  </si>
  <si>
    <t>T komad PVC-U d10 PN 16</t>
  </si>
  <si>
    <t>Držač cijevi PP d10 UV otporan</t>
  </si>
  <si>
    <t>KORP00039</t>
  </si>
  <si>
    <t xml:space="preserve">Cijev PVC-U d16 x 1,2 </t>
  </si>
  <si>
    <t>KORP00040</t>
  </si>
  <si>
    <t>Koljeno PVC-U d16 90* PN 16</t>
  </si>
  <si>
    <t>KORP00041</t>
  </si>
  <si>
    <t>T komad PVC-U d16 PN 16</t>
  </si>
  <si>
    <t>KORP00044</t>
  </si>
  <si>
    <t>Holender PVC-U d16 PN 16 (na ljepljenje)</t>
  </si>
  <si>
    <t>KORP00058</t>
  </si>
  <si>
    <t>Cijev PVC-U d6 x 1</t>
  </si>
  <si>
    <t>KORP00047</t>
  </si>
  <si>
    <t>Držač cijevi t PP d20 UV otporan</t>
  </si>
  <si>
    <t>KORP00003</t>
  </si>
  <si>
    <t>Obujmica cijevna 1/1 10 IB P9826</t>
  </si>
  <si>
    <t>KORP00004</t>
  </si>
  <si>
    <t>Obujmica cijevna 1/1 20-22</t>
  </si>
  <si>
    <t>KORP00005</t>
  </si>
  <si>
    <t>Obujmica cijevna 2/2 20-22</t>
  </si>
  <si>
    <t>Vakuum prsten kpl. 000-0124-00</t>
  </si>
  <si>
    <t>Membrana od vitona kpl-006-033-0095-002-00</t>
  </si>
  <si>
    <t xml:space="preserve">Ejektor do 2 kg/h d25, viton membrana </t>
  </si>
  <si>
    <t>Ejektor do 200 g/h  d25 PTFE</t>
  </si>
  <si>
    <t>Ejektor do 500 g/h  d25 PTFE</t>
  </si>
  <si>
    <t>Ejektor do 900 g/h  d25 PTFE</t>
  </si>
  <si>
    <t>Sapnice i difuzor ejektora</t>
  </si>
  <si>
    <t>Ejektor za tlakove veće od 6 bara, viton membrana</t>
  </si>
  <si>
    <t>KODI00005</t>
  </si>
  <si>
    <t>Kompet membranski za ejektor</t>
  </si>
  <si>
    <t>KODI00010</t>
  </si>
  <si>
    <t>Membrana d 57 x 3 ejektor</t>
  </si>
  <si>
    <t>Komplet brtvi ejektor do 10 kg viton</t>
  </si>
  <si>
    <t>KODI00062</t>
  </si>
  <si>
    <t>Čep ejektora (novi) M24x2</t>
  </si>
  <si>
    <t>Kućište ejektora gornji dio</t>
  </si>
  <si>
    <t>Ejektor za tlakove manje od 6 bara, PTFE membrana</t>
  </si>
  <si>
    <t>KODI00043</t>
  </si>
  <si>
    <t>Komplet brtvi ejektora do 4 kg  teflon</t>
  </si>
  <si>
    <t>Kućište ejektora gornji dio za PTFE mambranu</t>
  </si>
  <si>
    <t>Spojna oprema ejektora za tlakove veće od 6 bara</t>
  </si>
  <si>
    <t>KODI00001</t>
  </si>
  <si>
    <t>Brtva "O" 33,00 x 2,50 Viton 70 Sh (za prirubnicu)</t>
  </si>
  <si>
    <t>KODI00017</t>
  </si>
  <si>
    <t>Prirubnica s navojem 5/4" (za ojačani ejektor)</t>
  </si>
  <si>
    <t>KODI00014</t>
  </si>
  <si>
    <t>O-Brtva 19,99,x 3,50  (uređaj za skidanje inj.pod tlak.)</t>
  </si>
  <si>
    <t>PMMV00143</t>
  </si>
  <si>
    <t>Matica M8 inox A4 DIN 934</t>
  </si>
  <si>
    <t>KODI00068</t>
  </si>
  <si>
    <t>Ključ za hvatač nečistoće dvosrtuki inox</t>
  </si>
  <si>
    <t>KODI00065</t>
  </si>
  <si>
    <t>Pločasta brtva 10 x 2,5</t>
  </si>
  <si>
    <t xml:space="preserve">Krajnji prekidač MS-385/AB-3-AO </t>
  </si>
  <si>
    <t>Matica 385-25-00 mikro prekidača</t>
  </si>
  <si>
    <t>Sklop 4 EMO ventil 500g/h</t>
  </si>
  <si>
    <t>Osovina s vilicom</t>
  </si>
  <si>
    <t>Motor s reduktoromL Z RSM 41/8 50Hz n2=15min/-1</t>
  </si>
  <si>
    <t>KODF00001</t>
  </si>
  <si>
    <t>Fiting d4/d6 M10x1</t>
  </si>
  <si>
    <t>KODF00010</t>
  </si>
  <si>
    <t>Fiting d8/d10 S (spojnica)</t>
  </si>
  <si>
    <t>KODF00011</t>
  </si>
  <si>
    <t>Fiting d8/d10 L spojnica</t>
  </si>
  <si>
    <t>KODF00012</t>
  </si>
  <si>
    <t>Fiting d8/d10 T spojnica</t>
  </si>
  <si>
    <t>Cijev PVC-U d20 x 1,5  PN 16</t>
  </si>
  <si>
    <t>KOUD00057</t>
  </si>
  <si>
    <t>Crpka dozirna GMXA 1602 NPT70000UA10000EN; Q=0,9 l/h; 10 bara.</t>
  </si>
  <si>
    <t>KOUD00060</t>
  </si>
  <si>
    <t>Crpka dozirna GMXA 1602 NPT20000UA10000EN</t>
  </si>
  <si>
    <t>KOUD000042</t>
  </si>
  <si>
    <t>Crpka dozirna CONCEPT plus CNPb0309PVT700AB10 Q=9l/h pri 3 bara  - NaOCl</t>
  </si>
  <si>
    <t>KOUD000043</t>
  </si>
  <si>
    <t>Crpka dozirna CONCEPT plus CNPb0309PVT200AB10  - pH</t>
  </si>
  <si>
    <t>KOUD000051</t>
  </si>
  <si>
    <t xml:space="preserve">Crpka dozirna CONCEPT plus CNPb0223PVT200AB10 </t>
  </si>
  <si>
    <t>Crpka dozirna BETA BT4b 1002 NPT(SER)7000M130000 P/N BETA B/T4b 1002 NPT Q=1,4 l/s; 12-24 VDC</t>
  </si>
  <si>
    <t>Crpka dozirna BETA BT4b 1602 NPT(SER)7000UA300000 P/N BETA BT4b 1602 NPT; Q=1,4 l/h; 230VAC</t>
  </si>
  <si>
    <t>Crpka dozirna BETA BT4b 1602NPT (SER)7000UA000000; Q=1,4 l/h; 230VAC</t>
  </si>
  <si>
    <t>Crpka dozirna BETA BT4b 1601 NPT2000UA300000; Q=1,1 l/h; 230VAC; 16 bara.</t>
  </si>
  <si>
    <t>Crpka dozirna BETA BT4b 1602 NPT(SER)7000UA010000 Q-1,4 l/h; 230V</t>
  </si>
  <si>
    <t>KOUD000054</t>
  </si>
  <si>
    <t>Crpka dozirna BETA BT4b 1604 NPT(SER)7000UA300A00</t>
  </si>
  <si>
    <t>KOUD000055</t>
  </si>
  <si>
    <t>Crpka dozirna BETA BT4b 1002 NPT(SER)7000UA300000</t>
  </si>
  <si>
    <t>KOUD000056</t>
  </si>
  <si>
    <t>Crpka dozirna BETA BT4b 1002 NPT2000UA310000</t>
  </si>
  <si>
    <t>Relej greške za dozirnu crpku Beta Prominent</t>
  </si>
  <si>
    <t>KODD00122</t>
  </si>
  <si>
    <t>Uteg keramika za dozirnu crpku Prominent</t>
  </si>
  <si>
    <t xml:space="preserve">Sonda usisna Concept Prominent </t>
  </si>
  <si>
    <t>Nosač Prominent dozirne crpke</t>
  </si>
  <si>
    <t>Sonda usisna Prominent 6x4 mm veličina 1, izlaz rezerva-prazno</t>
  </si>
  <si>
    <t>Sonda usisna Prominent 6x4 mm veličina 2 (660-1040mm)</t>
  </si>
  <si>
    <t>Nivo prekidač 2-ST, 2M za Beta dozirna crpka PVDF DN10/DN15</t>
  </si>
  <si>
    <t>KODD00145</t>
  </si>
  <si>
    <t xml:space="preserve">Priključni set (dvostruki 6x4 PVT) - Prominent     </t>
  </si>
  <si>
    <t>Ventil multifunkcijonalni Prominent MFV-DK-VELIČINA 1 (1.5/10bar) PV 791715</t>
  </si>
  <si>
    <t xml:space="preserve">Ventil multifunkcijonalni prominent MFV-DK-VELIČINA 1 1.5/6bar PV </t>
  </si>
  <si>
    <t>Ventil multifunkcijonalni Prominent MFV-DK-VELIČINA 1 16 bara</t>
  </si>
  <si>
    <t xml:space="preserve">Držača sonde za spremnik,  </t>
  </si>
  <si>
    <t>KODD00030</t>
  </si>
  <si>
    <t>PVC crijevo 4/6</t>
  </si>
  <si>
    <t>KODD00032</t>
  </si>
  <si>
    <t>KOUA</t>
  </si>
  <si>
    <t>ANALIZATORI</t>
  </si>
  <si>
    <t>Controlmatik ABW - Analizator Cl2</t>
  </si>
  <si>
    <t>Analizator M1035 C/ADCR1SF 3/2 (SELECAN,4-20mA) 24V AC</t>
  </si>
  <si>
    <t>Analizator M1035 C/ADC1F (SELECAN,4-20mA) 24V AC</t>
  </si>
  <si>
    <t>Analizator M1035 C/ADC1SF 3/2 (SELECAN,4-20mA) 24V AC</t>
  </si>
  <si>
    <t>Analizator M1035 C/ADC1RF (SELECAN,4-20mA) 24V AC</t>
  </si>
  <si>
    <t>Analizator M1036 C/ADC1SF (SELECAN,4-20mA) 24V AC, platina/platina</t>
  </si>
  <si>
    <t>Analizator M1036 C/ADCR1SF (SELECAN,4-20mA) 24V AC, platina/platina</t>
  </si>
  <si>
    <t>Analizator M1037 C/ADCR1F (SELECAN,4-20mA) 24V AC</t>
  </si>
  <si>
    <t>ANALIZATOR - DIJELOVI</t>
  </si>
  <si>
    <t>Controlmatik ABW - dijelovi</t>
  </si>
  <si>
    <t>KODA00012</t>
  </si>
  <si>
    <t>Kućište filtera analizatora</t>
  </si>
  <si>
    <t>KODA00060</t>
  </si>
  <si>
    <t>Konektor 5/713 ravni PG9 5 polni za napajanje</t>
  </si>
  <si>
    <t>Analizator M1032 C - dijelovi</t>
  </si>
  <si>
    <t>KODA00164</t>
  </si>
  <si>
    <t>Sklop elektronika M 1032 C/ADC1 3</t>
  </si>
  <si>
    <t>Sklop elektronika M 1032 C/ADC1 3 za ćeliju M1031</t>
  </si>
  <si>
    <t>Sklop motor koračni - servis M 1032,250 ok/min</t>
  </si>
  <si>
    <t>KODA00136</t>
  </si>
  <si>
    <t>Nosač anode i kontakta za M 1032-velika</t>
  </si>
  <si>
    <t>Kabel za sonde pH Rx x S7/TNC L 0,3m</t>
  </si>
  <si>
    <t>Controlmatik ABW - Sistemi Cl2, pH, Rx, - dijelovi</t>
  </si>
  <si>
    <t>KODA00154</t>
  </si>
  <si>
    <t>Sklop elektronika M 1122/MDCR1 pH3, grafični prikaz, digitalna komunikacija, digitalnim ili analognim regulacijskim izlazom, zaštita IP 65, mjerni opseg 2 - 12 pH, napajanje 24 VAC, strujni izlaz 4-20 mA, PID regulacija za direktnu komunikaciju sa DC</t>
  </si>
  <si>
    <t>Sklop elektronika M 1122/ADC1 pH3, grafični prikaz, digitalna komunikacija, digitalnim ili analognim regulacijskim izlazom, zaštita IP 65, mjerni opseg 2 - 12 pH, napajanje 24 VAC, strujni izlaz 4-20 mA</t>
  </si>
  <si>
    <t>KODA00155</t>
  </si>
  <si>
    <t>Sklop elektronika M 1322/MDC1 Rx3, grafični prikaz, digitalna komunikacija, digitalnim ili analognim regulacijskim izlazom, zaštita IP 65, napajanje 24 VAC, strujni izlaz 4-20 mA</t>
  </si>
  <si>
    <t>Sklop elektronika M 1322/MDCR1 Rx3</t>
  </si>
  <si>
    <t>Senzor ORP RHES PT SE Prominent</t>
  </si>
  <si>
    <t>Sklop temp.sonde za analizator (konektor+kabel+senzor)</t>
  </si>
  <si>
    <t>Brtva za konektor PK 3 muški</t>
  </si>
  <si>
    <t xml:space="preserve">Brtva za konektor PK 3 ženski </t>
  </si>
  <si>
    <t>Sonda za detekciju Cl2 u zraku M2103</t>
  </si>
  <si>
    <t>Sonda za detekciju Cl (Sklop senzor Cl2 u kućištu)</t>
  </si>
  <si>
    <t>Signalna sirena 230 VAC velika</t>
  </si>
  <si>
    <t>Signalna svjetiljka upozorenja 230 VAC</t>
  </si>
  <si>
    <t>Mramorna grijaća ploča 800 W brački sivac 780 x 510 x 30 mm</t>
  </si>
  <si>
    <t>SERVIS - vakuumski regulator</t>
  </si>
  <si>
    <t>SERVIS - ejektor M300</t>
  </si>
  <si>
    <t>SERVIS - rotametar M200</t>
  </si>
  <si>
    <t>SERVIS - dozirna crpka Prominent</t>
  </si>
  <si>
    <t>SERVIS - analizator CM</t>
  </si>
  <si>
    <t>PREGLED - vakuumski regulator</t>
  </si>
  <si>
    <t>PREGLED - rotametar M200</t>
  </si>
  <si>
    <t>PREGLED - ejektror M300</t>
  </si>
  <si>
    <t>PREGLED - dozirna crpka Prominent</t>
  </si>
  <si>
    <t>PREGLED - analizator CM</t>
  </si>
  <si>
    <t>Vijak M4 x 24,5 nosač diska</t>
  </si>
  <si>
    <t>1USL00445</t>
  </si>
  <si>
    <t>Čišćenje dozirnog ventila dozirne crpke</t>
  </si>
  <si>
    <t>KODK00079</t>
  </si>
  <si>
    <t>KODK00081</t>
  </si>
  <si>
    <t>KODK00082</t>
  </si>
  <si>
    <t>KODK00083</t>
  </si>
  <si>
    <t>KODK00084</t>
  </si>
  <si>
    <t>KODR00051</t>
  </si>
  <si>
    <t>KODR00052</t>
  </si>
  <si>
    <t>KODR00053</t>
  </si>
  <si>
    <t>KODR00054</t>
  </si>
  <si>
    <t>KOUD00069</t>
  </si>
  <si>
    <t>EOUS00010</t>
  </si>
  <si>
    <t>EOUS00011</t>
  </si>
  <si>
    <t>UKUPNO cjenik dijelova opreme za dezinfekciju vode (ODV), izvanedno održavanje</t>
  </si>
  <si>
    <t>Komplet brtvi regulatora do 2000 g/h</t>
  </si>
  <si>
    <t>IZNA00052</t>
  </si>
  <si>
    <t>Solarni regulator SS MPPT 15L LVD</t>
  </si>
  <si>
    <t>PRZA00011</t>
  </si>
  <si>
    <t>Prenaponska zaštita 24Vac/dc, 1,25A za analogne signale odvodničko (90V, 2,5kA) - varistorsko (28V) - diodne izvedbe</t>
  </si>
  <si>
    <t>PRZA00012</t>
  </si>
  <si>
    <t>Prenaponska zaštita 24Vac/dc, 1,25A za digitalne signale odvodničko (65V, 2,5kA) - varistorsko (28V) - diodne izvedbe</t>
  </si>
  <si>
    <t>OSIG00028</t>
  </si>
  <si>
    <t>Rastalni uložak, stakleni, 100mA, 5x20 mm, brzi</t>
  </si>
  <si>
    <t>PE crijevo 6/8</t>
  </si>
  <si>
    <t>Brtva plosnata d 13,50/d 1,50 x 1,70 Viton 70 Sh iznad 200 g/h</t>
  </si>
  <si>
    <t>Rotametar M200 dijelovi</t>
  </si>
  <si>
    <t>Ejektor M300 dijelovi</t>
  </si>
  <si>
    <t>Elektromotorni ventil M 3521 C dijelovi</t>
  </si>
  <si>
    <t>Vakuumski preklopnik M400 dijelovi</t>
  </si>
  <si>
    <t>Vakuumski regulator dijelovi</t>
  </si>
  <si>
    <t>Zbirni vod dijelovi</t>
  </si>
  <si>
    <t>Fitinzi, cijev, spojni dijelovi</t>
  </si>
  <si>
    <t>Dozirne crpke Prominent</t>
  </si>
  <si>
    <t>Dozirne crpke</t>
  </si>
  <si>
    <t>Dozirna crpka dijelovi</t>
  </si>
  <si>
    <t>Dozirna crpka Prominent dijelovi</t>
  </si>
  <si>
    <t>Dozirna crpka ostali dijelovi</t>
  </si>
  <si>
    <t>Detektor - sonde (senzori)</t>
  </si>
  <si>
    <t>Sonde dijelovi</t>
  </si>
  <si>
    <t>Zvučna i svjetlosna signalizacija</t>
  </si>
  <si>
    <t>Razna elektro oprema i dijelovi</t>
  </si>
  <si>
    <t>Grijanje prostora</t>
  </si>
  <si>
    <t>Servis bez promijene rezervnih dijelova</t>
  </si>
  <si>
    <t>c) Godišnji pregled opreme za dezinfekciju vode (ODV)</t>
  </si>
  <si>
    <t>c) REKAPITULACIJA godišnji pregled opreme za dezinfekciju vode (ODV)</t>
  </si>
  <si>
    <t>d) Dogradnja i rekonstrukcija sustava za dezinfekciju vode (ODV)</t>
  </si>
  <si>
    <t>d) REKAPITULACIJA dogradnja i rekonstrukcija sustava za dezinfekciju vode (ODV)</t>
  </si>
  <si>
    <t>UKUPNO: d) dogradnja i rekonstrukcija sustava za dezinfekciju vode (ODV)</t>
  </si>
  <si>
    <t>UKUPNO - a) godišnji servis opreme za dezinfekciju vode (ODV):</t>
  </si>
  <si>
    <t>c) Godišnji pregled opreme za dezinfekciju vode</t>
  </si>
  <si>
    <t>d)</t>
  </si>
  <si>
    <t>KODA00161</t>
  </si>
  <si>
    <t>1.1. Rezervni dijelovi za redovni godišnji servis ODV</t>
  </si>
  <si>
    <t>1.1.1.</t>
  </si>
  <si>
    <t>1.1.2.</t>
  </si>
  <si>
    <t>1.1.3.</t>
  </si>
  <si>
    <t>1.1.4.</t>
  </si>
  <si>
    <t>1.1.5.</t>
  </si>
  <si>
    <t>1.1.6.</t>
  </si>
  <si>
    <t>1.1.7.</t>
  </si>
  <si>
    <t>1.1.9.</t>
  </si>
  <si>
    <t>1.1. UKUPNO - rezervni dijelovi za redovni godišnji servis ODV:</t>
  </si>
  <si>
    <t>1.1. Rezervni dijelovi za redovni godišnji pregled ODV</t>
  </si>
  <si>
    <t>1.1. UKUPNO - rezervni dijelovi za redovni godišnji pregled ODV:</t>
  </si>
  <si>
    <t>2.1. Rezervni dijelovi za redovni godišnji servis ODV</t>
  </si>
  <si>
    <t>2.1.2.</t>
  </si>
  <si>
    <t>2.1. UKUPNO - rezervni dijelovi za redovni godišnji servis ODV:</t>
  </si>
  <si>
    <t>2.1. Rezervni dijelovi za redovni godišnji pregled ODV</t>
  </si>
  <si>
    <t>2.1. UKUPNO - rezervni dijelovi za redovni godišnji pregled ODV:</t>
  </si>
  <si>
    <t>KODP00024</t>
  </si>
  <si>
    <t>Nosač membrane za vakumski preklopnik tip M400C/1Y sa magnetom</t>
  </si>
  <si>
    <t>UKUPNO:</t>
  </si>
  <si>
    <t xml:space="preserve">Nepredviđeni radovi </t>
  </si>
  <si>
    <t>1USL00121</t>
  </si>
  <si>
    <t>Umjeravanje prijenosnog mjerača klora i izdavanje izvješča o umjeravanju</t>
  </si>
  <si>
    <t>KOUV00048</t>
  </si>
  <si>
    <t>Ventil dozirni Prominent 1/2" PPB - 6x4mm</t>
  </si>
  <si>
    <t>KOUD00075</t>
  </si>
  <si>
    <t>Crpka dozirna GMXA 1604 NPT70000UA10000EN</t>
  </si>
  <si>
    <t>SREDSTVA ZA KEMIJSKU OBRADU VODE</t>
  </si>
  <si>
    <t>4.1. Troškovi uz servis ODV</t>
  </si>
  <si>
    <t>4.2. Troškovi uz pregled ODV</t>
  </si>
  <si>
    <t>5.1. Nabavka i isporuka sredstava za kemijsku obradu vode</t>
  </si>
  <si>
    <t>6.1. Izvanredno održavanje ODV</t>
  </si>
  <si>
    <t>6.1.1. Rad servisera - izvanredno održavanje</t>
  </si>
  <si>
    <t>6.2. Rezervni djelovi za izvanredno održavanje ODV</t>
  </si>
  <si>
    <t>6.2.1.</t>
  </si>
  <si>
    <t>6.2.1.1.</t>
  </si>
  <si>
    <t>6.2.1.1.1</t>
  </si>
  <si>
    <t>6.2.1.1.2</t>
  </si>
  <si>
    <t>6.2.1.1.3</t>
  </si>
  <si>
    <t>6.2.1.1.4</t>
  </si>
  <si>
    <t>6.2.1.1.5</t>
  </si>
  <si>
    <t>6.2.1.1.6</t>
  </si>
  <si>
    <t>6.2.1.1.7</t>
  </si>
  <si>
    <t>6.2.2.</t>
  </si>
  <si>
    <t>6.2.2.1</t>
  </si>
  <si>
    <t>6.2.3.</t>
  </si>
  <si>
    <t>6.2.3.1</t>
  </si>
  <si>
    <t>6.2.3.1.1</t>
  </si>
  <si>
    <t>6.2.3.1.2</t>
  </si>
  <si>
    <t>6.2.3.1.3</t>
  </si>
  <si>
    <t>6.2.3.1.4</t>
  </si>
  <si>
    <t>6.2.4.</t>
  </si>
  <si>
    <t>6.2.4.1</t>
  </si>
  <si>
    <t>6.2.4.1.1</t>
  </si>
  <si>
    <t>6.2.4.1.2</t>
  </si>
  <si>
    <t>6.2.4.1.3</t>
  </si>
  <si>
    <t>6.2.4.1.4</t>
  </si>
  <si>
    <t>6.2.5.</t>
  </si>
  <si>
    <t>6.2.6.</t>
  </si>
  <si>
    <t>6.2.6.1</t>
  </si>
  <si>
    <t>6.2.8.</t>
  </si>
  <si>
    <t>6.2.9.</t>
  </si>
  <si>
    <t>6.2.9.1</t>
  </si>
  <si>
    <t>6.2.9.2</t>
  </si>
  <si>
    <t>6.2.10.</t>
  </si>
  <si>
    <t>6.2.10.1</t>
  </si>
  <si>
    <t>6.2.11.</t>
  </si>
  <si>
    <t>6.2.12.</t>
  </si>
  <si>
    <t>6.2.13.</t>
  </si>
  <si>
    <t>Rad d.o.o. Drniš</t>
  </si>
  <si>
    <t>HR - 22320 DRNIŠ</t>
  </si>
  <si>
    <t>M.B. 3032949</t>
  </si>
  <si>
    <t>OIB 71304592430</t>
  </si>
  <si>
    <t>CP Čikola</t>
  </si>
  <si>
    <t>VS Velušić</t>
  </si>
  <si>
    <t>d) Dezinfekcija, deratizacija, dezinsekcija</t>
  </si>
  <si>
    <t>Usluga mjera DDD-a za vodoopskrbne objekte Rad Drniš</t>
  </si>
  <si>
    <t>DDD</t>
  </si>
  <si>
    <t>4.1. Usluga DDD</t>
  </si>
  <si>
    <t>USLUGA dezinfekcija, deratizacija i dezinsekcija (DDD)</t>
  </si>
  <si>
    <t>1.1.8.</t>
  </si>
  <si>
    <t>1.1. Mjerna i izvršna oprema</t>
  </si>
  <si>
    <t>2.1.</t>
  </si>
  <si>
    <t>3.1. Usluga DDD</t>
  </si>
  <si>
    <t>UKUPNO usluga DDD:</t>
  </si>
  <si>
    <t>d) REKAPITULACIJA dezinfekcija, deratizacija, dezinsekcija</t>
  </si>
  <si>
    <t>UKUPNO: d) Dezinfekcija, deratizacija, dezinsekcija</t>
  </si>
  <si>
    <t>TO121368</t>
  </si>
  <si>
    <t>TO111368</t>
  </si>
  <si>
    <t>NTO11368</t>
  </si>
  <si>
    <t>NTO31368</t>
  </si>
  <si>
    <t>6.2.7.</t>
  </si>
  <si>
    <t>6.2.8.1</t>
  </si>
  <si>
    <t>6.2.8.2</t>
  </si>
  <si>
    <t>6.2.8.2.1</t>
  </si>
  <si>
    <t>6.2.8.2.2</t>
  </si>
  <si>
    <t>6.2.9.2.1</t>
  </si>
  <si>
    <t>6.2.9.2.2</t>
  </si>
  <si>
    <t>6.2.9.2.3</t>
  </si>
  <si>
    <t>Ponudu obradio:</t>
  </si>
  <si>
    <t>Dolačka 8, IZ Podi</t>
  </si>
  <si>
    <t>HR-22000 Šibenik, Danilo Biranj</t>
  </si>
  <si>
    <t>Jedinična cijena (EUR)</t>
  </si>
  <si>
    <t>Ukupna cijena (EUR)</t>
  </si>
  <si>
    <t>objekta na kojima se vrši dezinfekcija vode.</t>
  </si>
  <si>
    <t>1.2. Rad na servisu ODV</t>
  </si>
  <si>
    <t>1.2. UKUPNO - rad na servisu ODV</t>
  </si>
  <si>
    <t>1.2. Rad na pregledu ODV</t>
  </si>
  <si>
    <t>1.2. UKUPNO - rad na pregledu ODV</t>
  </si>
  <si>
    <t>REKAPITULACIJA održavanje opreme za dezinfekciju vode (ODV)</t>
  </si>
  <si>
    <t>SVEUKUPNO održavanje opreme za dezinfekciju vode (ODV)</t>
  </si>
  <si>
    <t>2.2. Rad na servisu ODV</t>
  </si>
  <si>
    <t>2.2. UKUPNO - rad na servisu ODV</t>
  </si>
  <si>
    <t>2.2. Rad na pregledu ODV</t>
  </si>
  <si>
    <t>2.2. UKUPNO - rad na pregledu ODV</t>
  </si>
  <si>
    <t>DDD041368</t>
  </si>
  <si>
    <r>
      <t>Nabava i ugradnja analizatora slobodnog (rezidualnog) klora u vodi sa grafičkim prikazom i mehaničkim čišćenjem elektroda (zlato-bakar) (platina-platina), mjerenje i automatska temperaturna kompenzacija, digitalna komunikacija (SELECAN). Mjerno područje 0-5 mg/l. Napajanje analizatora je 24VAC. Strujni izlaz 4-20mA. Obuhvaća i armaturu za uzimanje uzorka sa grubim filterom ulazne vode i ventilom za podešavanje konstantnog protoka vode kroz mjernu ćeliju analizatora (Cu-Au), armaturom za odvod, indikator protoka kroz mjernu ćeliju i pokrov</t>
    </r>
    <r>
      <rPr>
        <sz val="10"/>
        <rFont val="Arial Narrow"/>
        <family val="2"/>
      </rPr>
      <t xml:space="preserve">).
Sve kao npr. Controlmatik tip </t>
    </r>
    <r>
      <rPr>
        <sz val="10"/>
        <rFont val="Arial Narrow"/>
        <family val="2"/>
        <charset val="238"/>
      </rPr>
      <t>M 1035/ADC1F</t>
    </r>
    <r>
      <rPr>
        <sz val="10"/>
        <rFont val="Arial Narrow"/>
        <family val="2"/>
      </rPr>
      <t xml:space="preserve"> ili jednako vrijedno.</t>
    </r>
  </si>
  <si>
    <t/>
  </si>
  <si>
    <t>Nabavaka i transport  natrijevog hipoklorita NaOCl koncentracije najmanje 15 %,  u odgovarajućim spremnicima 60/1, fco skladište Naručitelja.  
Minimalna količina isporučenog NaOCl 120.</t>
  </si>
  <si>
    <t>3.1. Troškovi uz servis ODV</t>
  </si>
  <si>
    <t>3.1. UKUPNO - troškovi uz servis ODV</t>
  </si>
  <si>
    <t>3.2. Troškovi uz pregled ODV</t>
  </si>
  <si>
    <t>3.2. UKUPNO - troškovi uz pregled ODV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</si>
</sst>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&quot;.&quot;"/>
    <numFmt numFmtId="165" formatCode="#,##0.00\ &quot;EUR&quot;"/>
    <numFmt numFmtId="166" formatCode="#,##0.00\ &quot;kn&quot;"/>
    <numFmt numFmtId="167" formatCode="#,##0.00\ [$EUR]"/>
    <numFmt numFmtId="169" formatCode="mmmm\-yy"/>
    <numFmt numFmtId="172" formatCode="[$-41A]mmmm\-yy;@"/>
    <numFmt numFmtId="173" formatCode="[h]:mm;@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</font>
    <font>
      <b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i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color indexed="10"/>
      <name val="Arial Narrow"/>
      <family val="2"/>
    </font>
    <font>
      <b/>
      <sz val="11"/>
      <name val="Arial Narrow"/>
      <family val="2"/>
    </font>
    <font>
      <i/>
      <sz val="9"/>
      <color indexed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  <charset val="238"/>
    </font>
    <font>
      <b/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2"/>
      <name val="Arial Narrow"/>
      <family val="2"/>
      <charset val="238"/>
    </font>
    <font>
      <i/>
      <sz val="10"/>
      <name val="Arial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 Narrow"/>
      <family val="2"/>
      <charset val="238"/>
    </font>
    <font>
      <i/>
      <sz val="11"/>
      <name val="Arial Narrow"/>
      <family val="2"/>
      <charset val="238"/>
    </font>
    <font>
      <sz val="7"/>
      <color rgb="FF080000"/>
      <name val="Arial"/>
      <family val="2"/>
      <charset val="238"/>
    </font>
    <font>
      <b/>
      <sz val="11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47"/>
      </patternFill>
    </fill>
    <fill>
      <patternFill patternType="lightGray">
        <fgColor indexed="41"/>
        <bgColor indexed="9"/>
      </patternFill>
    </fill>
    <fill>
      <patternFill patternType="lightGray">
        <fgColor indexed="43"/>
        <bgColor indexed="9"/>
      </patternFill>
    </fill>
    <fill>
      <patternFill patternType="mediumGray">
        <fgColor indexed="41"/>
        <bgColor indexed="9"/>
      </patternFill>
    </fill>
    <fill>
      <patternFill patternType="solid">
        <fgColor indexed="26"/>
        <bgColor indexed="64"/>
      </patternFill>
    </fill>
    <fill>
      <patternFill patternType="mediumGray">
        <fgColor indexed="41"/>
      </patternFill>
    </fill>
    <fill>
      <patternFill patternType="solid">
        <fgColor indexed="26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rgb="FFFFF3F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F7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17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double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double">
        <color theme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theme="1"/>
      </top>
      <bottom style="double">
        <color theme="1"/>
      </bottom>
      <diagonal/>
    </border>
    <border>
      <left style="thin">
        <color indexed="17"/>
      </left>
      <right style="thin">
        <color indexed="17"/>
      </right>
      <top style="thin">
        <color theme="1"/>
      </top>
      <bottom style="thin">
        <color indexed="17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double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2" fillId="15" borderId="0">
      <alignment horizontal="left" vertical="top"/>
    </xf>
    <xf numFmtId="0" fontId="32" fillId="15" borderId="0">
      <alignment horizontal="left" vertical="top"/>
    </xf>
    <xf numFmtId="0" fontId="2" fillId="0" borderId="0"/>
  </cellStyleXfs>
  <cellXfs count="44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166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4" fontId="4" fillId="0" borderId="0" xfId="0" applyNumberFormat="1" applyFont="1"/>
    <xf numFmtId="164" fontId="6" fillId="0" borderId="0" xfId="0" applyNumberFormat="1" applyFont="1"/>
    <xf numFmtId="164" fontId="4" fillId="0" borderId="5" xfId="0" applyNumberFormat="1" applyFont="1" applyBorder="1"/>
    <xf numFmtId="0" fontId="4" fillId="0" borderId="6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>
      <alignment horizontal="left" indent="1"/>
    </xf>
    <xf numFmtId="0" fontId="15" fillId="0" borderId="0" xfId="0" applyFont="1"/>
    <xf numFmtId="0" fontId="7" fillId="0" borderId="0" xfId="0" applyFont="1"/>
    <xf numFmtId="1" fontId="12" fillId="0" borderId="0" xfId="0" applyNumberFormat="1" applyFont="1" applyAlignment="1">
      <alignment horizontal="center"/>
    </xf>
    <xf numFmtId="164" fontId="21" fillId="0" borderId="0" xfId="0" applyNumberFormat="1" applyFont="1"/>
    <xf numFmtId="0" fontId="22" fillId="0" borderId="0" xfId="0" applyFont="1"/>
    <xf numFmtId="4" fontId="23" fillId="0" borderId="0" xfId="0" applyNumberFormat="1" applyFont="1"/>
    <xf numFmtId="0" fontId="9" fillId="0" borderId="0" xfId="0" applyFont="1"/>
    <xf numFmtId="164" fontId="17" fillId="0" borderId="0" xfId="0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9" fillId="3" borderId="33" xfId="0" applyFont="1" applyFill="1" applyBorder="1"/>
    <xf numFmtId="0" fontId="9" fillId="8" borderId="33" xfId="0" applyFont="1" applyFill="1" applyBorder="1"/>
    <xf numFmtId="0" fontId="9" fillId="11" borderId="33" xfId="0" applyFont="1" applyFill="1" applyBorder="1"/>
    <xf numFmtId="4" fontId="9" fillId="11" borderId="33" xfId="0" applyNumberFormat="1" applyFont="1" applyFill="1" applyBorder="1"/>
    <xf numFmtId="4" fontId="9" fillId="11" borderId="34" xfId="0" applyNumberFormat="1" applyFont="1" applyFill="1" applyBorder="1"/>
    <xf numFmtId="164" fontId="24" fillId="0" borderId="0" xfId="0" applyNumberFormat="1" applyFont="1" applyAlignment="1">
      <alignment horizontal="center"/>
    </xf>
    <xf numFmtId="4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2" fontId="25" fillId="0" borderId="27" xfId="0" applyNumberFormat="1" applyFont="1" applyBorder="1" applyAlignment="1">
      <alignment horizontal="left" indent="1"/>
    </xf>
    <xf numFmtId="0" fontId="4" fillId="0" borderId="10" xfId="0" applyFont="1" applyBorder="1"/>
    <xf numFmtId="0" fontId="2" fillId="0" borderId="0" xfId="0" applyFont="1"/>
    <xf numFmtId="0" fontId="6" fillId="0" borderId="5" xfId="0" applyFont="1" applyBorder="1" applyAlignment="1">
      <alignment horizontal="center"/>
    </xf>
    <xf numFmtId="0" fontId="17" fillId="0" borderId="9" xfId="0" applyFont="1" applyBorder="1"/>
    <xf numFmtId="0" fontId="8" fillId="0" borderId="0" xfId="0" applyFont="1"/>
    <xf numFmtId="0" fontId="4" fillId="0" borderId="11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6" fillId="0" borderId="50" xfId="0" applyFont="1" applyBorder="1" applyAlignment="1">
      <alignment horizontal="left" vertical="center"/>
    </xf>
    <xf numFmtId="4" fontId="4" fillId="0" borderId="2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/>
    <xf numFmtId="0" fontId="4" fillId="0" borderId="2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6" borderId="25" xfId="0" applyFont="1" applyFill="1" applyBorder="1"/>
    <xf numFmtId="0" fontId="4" fillId="6" borderId="29" xfId="0" applyFont="1" applyFill="1" applyBorder="1"/>
    <xf numFmtId="164" fontId="4" fillId="0" borderId="21" xfId="0" applyNumberFormat="1" applyFont="1" applyBorder="1" applyAlignment="1">
      <alignment horizontal="right"/>
    </xf>
    <xf numFmtId="0" fontId="4" fillId="0" borderId="38" xfId="0" applyFont="1" applyBorder="1"/>
    <xf numFmtId="2" fontId="4" fillId="0" borderId="2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4" fillId="0" borderId="39" xfId="0" applyNumberFormat="1" applyFont="1" applyBorder="1" applyAlignment="1">
      <alignment vertical="top"/>
    </xf>
    <xf numFmtId="0" fontId="4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164" fontId="4" fillId="0" borderId="21" xfId="0" applyNumberFormat="1" applyFont="1" applyBorder="1" applyAlignment="1">
      <alignment horizontal="center" vertical="top"/>
    </xf>
    <xf numFmtId="0" fontId="9" fillId="14" borderId="33" xfId="0" applyFont="1" applyFill="1" applyBorder="1"/>
    <xf numFmtId="4" fontId="9" fillId="14" borderId="33" xfId="0" applyNumberFormat="1" applyFont="1" applyFill="1" applyBorder="1"/>
    <xf numFmtId="4" fontId="9" fillId="14" borderId="34" xfId="0" applyNumberFormat="1" applyFont="1" applyFill="1" applyBorder="1"/>
    <xf numFmtId="0" fontId="4" fillId="0" borderId="25" xfId="0" applyFont="1" applyBorder="1"/>
    <xf numFmtId="0" fontId="4" fillId="0" borderId="27" xfId="0" applyFont="1" applyBorder="1"/>
    <xf numFmtId="0" fontId="4" fillId="0" borderId="0" xfId="0" applyFont="1" applyAlignment="1">
      <alignment horizontal="center" vertical="center"/>
    </xf>
    <xf numFmtId="164" fontId="4" fillId="0" borderId="21" xfId="0" applyNumberFormat="1" applyFont="1" applyBorder="1" applyAlignment="1">
      <alignment horizontal="right" vertical="top"/>
    </xf>
    <xf numFmtId="164" fontId="4" fillId="0" borderId="23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left" vertical="top"/>
    </xf>
    <xf numFmtId="0" fontId="4" fillId="0" borderId="3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64" fontId="4" fillId="0" borderId="41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right"/>
    </xf>
    <xf numFmtId="2" fontId="4" fillId="0" borderId="0" xfId="0" applyNumberFormat="1" applyFont="1" applyAlignment="1">
      <alignment horizontal="left" indent="1"/>
    </xf>
    <xf numFmtId="0" fontId="23" fillId="0" borderId="36" xfId="0" applyFont="1" applyBorder="1" applyAlignment="1">
      <alignment horizontal="right"/>
    </xf>
    <xf numFmtId="2" fontId="23" fillId="0" borderId="27" xfId="0" applyNumberFormat="1" applyFont="1" applyBorder="1" applyAlignment="1">
      <alignment horizontal="left" indent="1"/>
    </xf>
    <xf numFmtId="0" fontId="4" fillId="0" borderId="2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49" fontId="4" fillId="0" borderId="26" xfId="0" applyNumberFormat="1" applyFont="1" applyBorder="1"/>
    <xf numFmtId="0" fontId="25" fillId="0" borderId="0" xfId="0" applyFont="1"/>
    <xf numFmtId="49" fontId="4" fillId="0" borderId="2" xfId="0" applyNumberFormat="1" applyFont="1" applyBorder="1" applyProtection="1">
      <protection locked="0"/>
    </xf>
    <xf numFmtId="49" fontId="4" fillId="0" borderId="39" xfId="0" applyNumberFormat="1" applyFont="1" applyBorder="1" applyAlignment="1" applyProtection="1">
      <alignment wrapText="1"/>
      <protection locked="0"/>
    </xf>
    <xf numFmtId="0" fontId="4" fillId="0" borderId="55" xfId="0" applyFont="1" applyBorder="1" applyAlignment="1">
      <alignment horizontal="center"/>
    </xf>
    <xf numFmtId="49" fontId="4" fillId="0" borderId="39" xfId="0" applyNumberFormat="1" applyFont="1" applyBorder="1" applyAlignment="1" applyProtection="1">
      <alignment vertical="top" wrapText="1"/>
      <protection locked="0"/>
    </xf>
    <xf numFmtId="164" fontId="4" fillId="0" borderId="62" xfId="0" applyNumberFormat="1" applyFont="1" applyBorder="1" applyAlignment="1">
      <alignment horizontal="right"/>
    </xf>
    <xf numFmtId="49" fontId="4" fillId="0" borderId="13" xfId="0" applyNumberFormat="1" applyFont="1" applyBorder="1" applyProtection="1">
      <protection locked="0"/>
    </xf>
    <xf numFmtId="0" fontId="4" fillId="0" borderId="12" xfId="0" applyFont="1" applyBorder="1" applyAlignment="1">
      <alignment horizontal="center"/>
    </xf>
    <xf numFmtId="1" fontId="4" fillId="0" borderId="2" xfId="0" applyNumberFormat="1" applyFont="1" applyBorder="1" applyAlignment="1">
      <alignment horizontal="left"/>
    </xf>
    <xf numFmtId="164" fontId="4" fillId="0" borderId="23" xfId="0" applyNumberFormat="1" applyFont="1" applyBorder="1" applyAlignment="1">
      <alignment horizontal="right" vertical="top"/>
    </xf>
    <xf numFmtId="0" fontId="9" fillId="18" borderId="33" xfId="0" applyFont="1" applyFill="1" applyBorder="1"/>
    <xf numFmtId="0" fontId="6" fillId="7" borderId="28" xfId="0" applyFont="1" applyFill="1" applyBorder="1"/>
    <xf numFmtId="0" fontId="9" fillId="19" borderId="33" xfId="0" applyFont="1" applyFill="1" applyBorder="1"/>
    <xf numFmtId="1" fontId="4" fillId="0" borderId="2" xfId="0" applyNumberFormat="1" applyFont="1" applyBorder="1" applyAlignment="1">
      <alignment horizontal="left" vertical="top"/>
    </xf>
    <xf numFmtId="1" fontId="4" fillId="0" borderId="39" xfId="0" applyNumberFormat="1" applyFont="1" applyBorder="1" applyAlignment="1">
      <alignment horizontal="left" vertical="top"/>
    </xf>
    <xf numFmtId="1" fontId="4" fillId="0" borderId="38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64" fontId="4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/>
    <xf numFmtId="0" fontId="4" fillId="6" borderId="8" xfId="0" applyFont="1" applyFill="1" applyBorder="1"/>
    <xf numFmtId="0" fontId="4" fillId="6" borderId="44" xfId="0" applyFont="1" applyFill="1" applyBorder="1"/>
    <xf numFmtId="164" fontId="6" fillId="20" borderId="28" xfId="0" applyNumberFormat="1" applyFont="1" applyFill="1" applyBorder="1" applyAlignment="1">
      <alignment horizontal="center"/>
    </xf>
    <xf numFmtId="164" fontId="6" fillId="21" borderId="28" xfId="0" applyNumberFormat="1" applyFont="1" applyFill="1" applyBorder="1" applyAlignment="1">
      <alignment horizontal="center"/>
    </xf>
    <xf numFmtId="164" fontId="6" fillId="21" borderId="28" xfId="0" applyNumberFormat="1" applyFont="1" applyFill="1" applyBorder="1" applyAlignment="1">
      <alignment horizontal="right"/>
    </xf>
    <xf numFmtId="2" fontId="4" fillId="0" borderId="26" xfId="0" applyNumberFormat="1" applyFont="1" applyBorder="1" applyAlignment="1">
      <alignment vertical="top"/>
    </xf>
    <xf numFmtId="0" fontId="4" fillId="0" borderId="25" xfId="0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166" fontId="23" fillId="0" borderId="9" xfId="0" applyNumberFormat="1" applyFont="1" applyBorder="1"/>
    <xf numFmtId="0" fontId="6" fillId="7" borderId="32" xfId="0" applyFont="1" applyFill="1" applyBorder="1"/>
    <xf numFmtId="0" fontId="6" fillId="7" borderId="33" xfId="0" applyFont="1" applyFill="1" applyBorder="1"/>
    <xf numFmtId="0" fontId="4" fillId="7" borderId="33" xfId="0" applyFont="1" applyFill="1" applyBorder="1"/>
    <xf numFmtId="0" fontId="4" fillId="7" borderId="34" xfId="0" applyFont="1" applyFill="1" applyBorder="1"/>
    <xf numFmtId="0" fontId="6" fillId="7" borderId="81" xfId="0" applyFont="1" applyFill="1" applyBorder="1"/>
    <xf numFmtId="0" fontId="6" fillId="7" borderId="24" xfId="0" applyFont="1" applyFill="1" applyBorder="1"/>
    <xf numFmtId="0" fontId="4" fillId="7" borderId="24" xfId="0" applyFont="1" applyFill="1" applyBorder="1"/>
    <xf numFmtId="0" fontId="4" fillId="7" borderId="82" xfId="0" applyFont="1" applyFill="1" applyBorder="1"/>
    <xf numFmtId="0" fontId="6" fillId="6" borderId="28" xfId="0" applyFont="1" applyFill="1" applyBorder="1"/>
    <xf numFmtId="0" fontId="6" fillId="6" borderId="25" xfId="0" applyFont="1" applyFill="1" applyBorder="1"/>
    <xf numFmtId="0" fontId="6" fillId="6" borderId="25" xfId="0" applyFont="1" applyFill="1" applyBorder="1" applyAlignment="1">
      <alignment horizontal="center"/>
    </xf>
    <xf numFmtId="0" fontId="6" fillId="7" borderId="36" xfId="0" applyFont="1" applyFill="1" applyBorder="1"/>
    <xf numFmtId="0" fontId="6" fillId="7" borderId="27" xfId="0" applyFont="1" applyFill="1" applyBorder="1"/>
    <xf numFmtId="0" fontId="4" fillId="7" borderId="27" xfId="0" applyFont="1" applyFill="1" applyBorder="1"/>
    <xf numFmtId="0" fontId="4" fillId="7" borderId="45" xfId="0" applyFont="1" applyFill="1" applyBorder="1"/>
    <xf numFmtId="0" fontId="6" fillId="6" borderId="30" xfId="0" applyFont="1" applyFill="1" applyBorder="1"/>
    <xf numFmtId="0" fontId="6" fillId="6" borderId="8" xfId="0" applyFont="1" applyFill="1" applyBorder="1"/>
    <xf numFmtId="0" fontId="6" fillId="6" borderId="8" xfId="0" applyFont="1" applyFill="1" applyBorder="1" applyAlignment="1">
      <alignment horizontal="center"/>
    </xf>
    <xf numFmtId="0" fontId="6" fillId="7" borderId="18" xfId="0" applyFont="1" applyFill="1" applyBorder="1"/>
    <xf numFmtId="0" fontId="6" fillId="7" borderId="19" xfId="0" applyFont="1" applyFill="1" applyBorder="1"/>
    <xf numFmtId="0" fontId="4" fillId="7" borderId="19" xfId="0" applyFont="1" applyFill="1" applyBorder="1"/>
    <xf numFmtId="4" fontId="4" fillId="0" borderId="6" xfId="0" applyNumberFormat="1" applyFont="1" applyBorder="1"/>
    <xf numFmtId="0" fontId="6" fillId="7" borderId="15" xfId="0" applyFont="1" applyFill="1" applyBorder="1"/>
    <xf numFmtId="0" fontId="6" fillId="7" borderId="16" xfId="0" applyFont="1" applyFill="1" applyBorder="1"/>
    <xf numFmtId="0" fontId="4" fillId="7" borderId="16" xfId="0" applyFont="1" applyFill="1" applyBorder="1"/>
    <xf numFmtId="0" fontId="4" fillId="7" borderId="17" xfId="0" applyFont="1" applyFill="1" applyBorder="1"/>
    <xf numFmtId="0" fontId="6" fillId="9" borderId="28" xfId="0" applyFont="1" applyFill="1" applyBorder="1"/>
    <xf numFmtId="0" fontId="4" fillId="9" borderId="25" xfId="0" applyFont="1" applyFill="1" applyBorder="1"/>
    <xf numFmtId="0" fontId="4" fillId="9" borderId="29" xfId="0" applyFont="1" applyFill="1" applyBorder="1"/>
    <xf numFmtId="0" fontId="4" fillId="7" borderId="19" xfId="0" applyFont="1" applyFill="1" applyBorder="1" applyAlignment="1">
      <alignment horizontal="center" vertical="center"/>
    </xf>
    <xf numFmtId="0" fontId="6" fillId="8" borderId="15" xfId="0" applyFont="1" applyFill="1" applyBorder="1"/>
    <xf numFmtId="0" fontId="6" fillId="8" borderId="16" xfId="0" applyFont="1" applyFill="1" applyBorder="1"/>
    <xf numFmtId="0" fontId="4" fillId="8" borderId="16" xfId="0" applyFont="1" applyFill="1" applyBorder="1"/>
    <xf numFmtId="0" fontId="4" fillId="8" borderId="17" xfId="0" applyFont="1" applyFill="1" applyBorder="1"/>
    <xf numFmtId="0" fontId="6" fillId="9" borderId="25" xfId="0" applyFont="1" applyFill="1" applyBorder="1"/>
    <xf numFmtId="0" fontId="6" fillId="9" borderId="27" xfId="0" applyFont="1" applyFill="1" applyBorder="1" applyAlignment="1">
      <alignment horizontal="center"/>
    </xf>
    <xf numFmtId="0" fontId="4" fillId="9" borderId="27" xfId="0" applyFont="1" applyFill="1" applyBorder="1"/>
    <xf numFmtId="0" fontId="6" fillId="8" borderId="18" xfId="0" applyFont="1" applyFill="1" applyBorder="1"/>
    <xf numFmtId="0" fontId="6" fillId="8" borderId="19" xfId="0" applyFont="1" applyFill="1" applyBorder="1"/>
    <xf numFmtId="0" fontId="4" fillId="8" borderId="19" xfId="0" applyFont="1" applyFill="1" applyBorder="1"/>
    <xf numFmtId="0" fontId="4" fillId="8" borderId="33" xfId="0" applyFont="1" applyFill="1" applyBorder="1"/>
    <xf numFmtId="0" fontId="6" fillId="10" borderId="19" xfId="0" applyFont="1" applyFill="1" applyBorder="1"/>
    <xf numFmtId="0" fontId="4" fillId="10" borderId="19" xfId="0" applyFont="1" applyFill="1" applyBorder="1" applyAlignment="1">
      <alignment horizontal="center" vertical="center"/>
    </xf>
    <xf numFmtId="0" fontId="4" fillId="10" borderId="19" xfId="0" applyFont="1" applyFill="1" applyBorder="1"/>
    <xf numFmtId="0" fontId="6" fillId="10" borderId="15" xfId="0" applyFont="1" applyFill="1" applyBorder="1"/>
    <xf numFmtId="0" fontId="6" fillId="10" borderId="16" xfId="0" applyFont="1" applyFill="1" applyBorder="1"/>
    <xf numFmtId="0" fontId="4" fillId="10" borderId="16" xfId="0" applyFont="1" applyFill="1" applyBorder="1"/>
    <xf numFmtId="0" fontId="4" fillId="10" borderId="17" xfId="0" applyFont="1" applyFill="1" applyBorder="1"/>
    <xf numFmtId="0" fontId="4" fillId="0" borderId="46" xfId="0" applyFont="1" applyBorder="1"/>
    <xf numFmtId="4" fontId="4" fillId="0" borderId="46" xfId="0" applyNumberFormat="1" applyFont="1" applyBorder="1"/>
    <xf numFmtId="0" fontId="4" fillId="0" borderId="47" xfId="0" applyFont="1" applyBorder="1"/>
    <xf numFmtId="4" fontId="4" fillId="0" borderId="47" xfId="0" applyNumberFormat="1" applyFont="1" applyBorder="1"/>
    <xf numFmtId="0" fontId="6" fillId="10" borderId="75" xfId="0" applyFont="1" applyFill="1" applyBorder="1"/>
    <xf numFmtId="0" fontId="6" fillId="10" borderId="76" xfId="0" applyFont="1" applyFill="1" applyBorder="1"/>
    <xf numFmtId="0" fontId="4" fillId="10" borderId="76" xfId="0" applyFont="1" applyFill="1" applyBorder="1"/>
    <xf numFmtId="0" fontId="6" fillId="14" borderId="15" xfId="0" applyFont="1" applyFill="1" applyBorder="1"/>
    <xf numFmtId="0" fontId="6" fillId="14" borderId="16" xfId="0" applyFont="1" applyFill="1" applyBorder="1"/>
    <xf numFmtId="0" fontId="4" fillId="14" borderId="16" xfId="0" applyFont="1" applyFill="1" applyBorder="1"/>
    <xf numFmtId="0" fontId="4" fillId="14" borderId="17" xfId="0" applyFont="1" applyFill="1" applyBorder="1"/>
    <xf numFmtId="4" fontId="4" fillId="0" borderId="8" xfId="0" applyNumberFormat="1" applyFont="1" applyBorder="1"/>
    <xf numFmtId="4" fontId="4" fillId="0" borderId="44" xfId="0" applyNumberFormat="1" applyFont="1" applyBorder="1"/>
    <xf numFmtId="0" fontId="6" fillId="14" borderId="18" xfId="0" applyFont="1" applyFill="1" applyBorder="1" applyAlignment="1">
      <alignment vertical="center"/>
    </xf>
    <xf numFmtId="0" fontId="6" fillId="14" borderId="19" xfId="0" applyFont="1" applyFill="1" applyBorder="1" applyAlignment="1">
      <alignment vertical="center"/>
    </xf>
    <xf numFmtId="0" fontId="4" fillId="14" borderId="19" xfId="0" applyFont="1" applyFill="1" applyBorder="1" applyAlignment="1">
      <alignment vertical="center"/>
    </xf>
    <xf numFmtId="0" fontId="6" fillId="0" borderId="5" xfId="0" applyFont="1" applyBorder="1"/>
    <xf numFmtId="0" fontId="4" fillId="0" borderId="5" xfId="0" applyFont="1" applyBorder="1"/>
    <xf numFmtId="0" fontId="6" fillId="14" borderId="15" xfId="0" applyFont="1" applyFill="1" applyBorder="1" applyAlignment="1">
      <alignment vertical="center"/>
    </xf>
    <xf numFmtId="0" fontId="6" fillId="14" borderId="16" xfId="0" applyFont="1" applyFill="1" applyBorder="1" applyAlignment="1">
      <alignment vertical="center"/>
    </xf>
    <xf numFmtId="0" fontId="4" fillId="14" borderId="16" xfId="0" applyFont="1" applyFill="1" applyBorder="1" applyAlignment="1">
      <alignment vertical="center"/>
    </xf>
    <xf numFmtId="0" fontId="4" fillId="14" borderId="17" xfId="0" applyFont="1" applyFill="1" applyBorder="1" applyAlignment="1">
      <alignment vertical="center"/>
    </xf>
    <xf numFmtId="0" fontId="4" fillId="0" borderId="27" xfId="0" applyFont="1" applyBorder="1" applyAlignment="1">
      <alignment horizontal="center"/>
    </xf>
    <xf numFmtId="4" fontId="4" fillId="0" borderId="27" xfId="0" applyNumberFormat="1" applyFont="1" applyBorder="1"/>
    <xf numFmtId="4" fontId="4" fillId="0" borderId="45" xfId="0" applyNumberFormat="1" applyFont="1" applyBorder="1"/>
    <xf numFmtId="0" fontId="6" fillId="14" borderId="79" xfId="0" applyFont="1" applyFill="1" applyBorder="1"/>
    <xf numFmtId="0" fontId="6" fillId="14" borderId="76" xfId="0" applyFont="1" applyFill="1" applyBorder="1"/>
    <xf numFmtId="0" fontId="4" fillId="14" borderId="76" xfId="0" applyFont="1" applyFill="1" applyBorder="1"/>
    <xf numFmtId="0" fontId="17" fillId="13" borderId="75" xfId="0" applyFont="1" applyFill="1" applyBorder="1"/>
    <xf numFmtId="0" fontId="17" fillId="13" borderId="76" xfId="0" applyFont="1" applyFill="1" applyBorder="1"/>
    <xf numFmtId="0" fontId="9" fillId="13" borderId="76" xfId="0" applyFont="1" applyFill="1" applyBorder="1"/>
    <xf numFmtId="2" fontId="4" fillId="0" borderId="2" xfId="0" applyNumberFormat="1" applyFont="1" applyBorder="1" applyAlignment="1">
      <alignment horizontal="left" vertical="top"/>
    </xf>
    <xf numFmtId="0" fontId="4" fillId="0" borderId="38" xfId="0" applyFont="1" applyBorder="1" applyAlignment="1">
      <alignment vertical="top" wrapText="1"/>
    </xf>
    <xf numFmtId="0" fontId="6" fillId="5" borderId="15" xfId="0" applyFont="1" applyFill="1" applyBorder="1"/>
    <xf numFmtId="0" fontId="4" fillId="5" borderId="16" xfId="0" applyFont="1" applyFill="1" applyBorder="1" applyAlignment="1">
      <alignment horizontal="center"/>
    </xf>
    <xf numFmtId="0" fontId="6" fillId="5" borderId="16" xfId="0" applyFont="1" applyFill="1" applyBorder="1"/>
    <xf numFmtId="0" fontId="4" fillId="5" borderId="17" xfId="0" applyFont="1" applyFill="1" applyBorder="1"/>
    <xf numFmtId="49" fontId="6" fillId="6" borderId="28" xfId="0" applyNumberFormat="1" applyFont="1" applyFill="1" applyBorder="1"/>
    <xf numFmtId="0" fontId="4" fillId="6" borderId="25" xfId="0" applyFont="1" applyFill="1" applyBorder="1" applyAlignment="1">
      <alignment horizontal="center"/>
    </xf>
    <xf numFmtId="0" fontId="6" fillId="5" borderId="32" xfId="0" applyFont="1" applyFill="1" applyBorder="1"/>
    <xf numFmtId="0" fontId="4" fillId="5" borderId="33" xfId="0" applyFont="1" applyFill="1" applyBorder="1" applyAlignment="1">
      <alignment horizontal="center"/>
    </xf>
    <xf numFmtId="0" fontId="6" fillId="5" borderId="33" xfId="0" applyFont="1" applyFill="1" applyBorder="1"/>
    <xf numFmtId="0" fontId="4" fillId="5" borderId="34" xfId="0" applyFont="1" applyFill="1" applyBorder="1"/>
    <xf numFmtId="0" fontId="6" fillId="6" borderId="36" xfId="0" applyFont="1" applyFill="1" applyBorder="1"/>
    <xf numFmtId="0" fontId="6" fillId="6" borderId="27" xfId="0" applyFont="1" applyFill="1" applyBorder="1"/>
    <xf numFmtId="0" fontId="6" fillId="6" borderId="27" xfId="0" applyFont="1" applyFill="1" applyBorder="1" applyAlignment="1">
      <alignment vertical="center"/>
    </xf>
    <xf numFmtId="0" fontId="6" fillId="6" borderId="45" xfId="0" applyFont="1" applyFill="1" applyBorder="1"/>
    <xf numFmtId="0" fontId="6" fillId="20" borderId="36" xfId="0" applyFont="1" applyFill="1" applyBorder="1"/>
    <xf numFmtId="0" fontId="6" fillId="20" borderId="27" xfId="0" applyFont="1" applyFill="1" applyBorder="1"/>
    <xf numFmtId="0" fontId="6" fillId="20" borderId="27" xfId="0" applyFont="1" applyFill="1" applyBorder="1" applyAlignment="1">
      <alignment vertical="center"/>
    </xf>
    <xf numFmtId="0" fontId="6" fillId="20" borderId="45" xfId="0" applyFont="1" applyFill="1" applyBorder="1"/>
    <xf numFmtId="4" fontId="4" fillId="21" borderId="25" xfId="0" applyNumberFormat="1" applyFont="1" applyFill="1" applyBorder="1"/>
    <xf numFmtId="0" fontId="6" fillId="21" borderId="25" xfId="0" applyFont="1" applyFill="1" applyBorder="1"/>
    <xf numFmtId="0" fontId="4" fillId="21" borderId="25" xfId="0" applyFont="1" applyFill="1" applyBorder="1" applyAlignment="1">
      <alignment horizontal="center"/>
    </xf>
    <xf numFmtId="0" fontId="6" fillId="16" borderId="27" xfId="0" applyFont="1" applyFill="1" applyBorder="1" applyAlignment="1">
      <alignment horizontal="center" vertical="center"/>
    </xf>
    <xf numFmtId="4" fontId="4" fillId="0" borderId="25" xfId="0" applyNumberFormat="1" applyFont="1" applyBorder="1"/>
    <xf numFmtId="0" fontId="8" fillId="0" borderId="2" xfId="0" applyFont="1" applyBorder="1" applyAlignment="1">
      <alignment horizontal="center"/>
    </xf>
    <xf numFmtId="4" fontId="4" fillId="17" borderId="2" xfId="0" applyNumberFormat="1" applyFont="1" applyFill="1" applyBorder="1"/>
    <xf numFmtId="0" fontId="17" fillId="0" borderId="79" xfId="0" applyFont="1" applyBorder="1"/>
    <xf numFmtId="0" fontId="9" fillId="0" borderId="76" xfId="0" applyFont="1" applyBorder="1"/>
    <xf numFmtId="0" fontId="9" fillId="0" borderId="76" xfId="0" applyFont="1" applyBorder="1" applyAlignment="1">
      <alignment horizontal="center"/>
    </xf>
    <xf numFmtId="4" fontId="9" fillId="0" borderId="76" xfId="0" applyNumberFormat="1" applyFont="1" applyBorder="1"/>
    <xf numFmtId="0" fontId="33" fillId="0" borderId="0" xfId="0" applyFont="1" applyAlignment="1">
      <alignment horizontal="center"/>
    </xf>
    <xf numFmtId="0" fontId="34" fillId="0" borderId="0" xfId="0" applyFont="1"/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/>
    <xf numFmtId="1" fontId="30" fillId="0" borderId="0" xfId="0" applyNumberFormat="1" applyFont="1" applyAlignment="1">
      <alignment horizontal="center"/>
    </xf>
    <xf numFmtId="1" fontId="28" fillId="0" borderId="0" xfId="0" applyNumberFormat="1" applyFont="1"/>
    <xf numFmtId="1" fontId="25" fillId="0" borderId="0" xfId="0" applyNumberFormat="1" applyFont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3" borderId="32" xfId="0" applyFont="1" applyFill="1" applyBorder="1"/>
    <xf numFmtId="0" fontId="17" fillId="3" borderId="33" xfId="0" applyFont="1" applyFill="1" applyBorder="1" applyAlignment="1">
      <alignment horizontal="right"/>
    </xf>
    <xf numFmtId="169" fontId="17" fillId="3" borderId="34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2" borderId="52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4" fontId="4" fillId="0" borderId="37" xfId="0" applyNumberFormat="1" applyFont="1" applyBorder="1"/>
    <xf numFmtId="4" fontId="4" fillId="0" borderId="22" xfId="0" applyNumberFormat="1" applyFont="1" applyBorder="1"/>
    <xf numFmtId="0" fontId="4" fillId="0" borderId="56" xfId="0" applyFont="1" applyBorder="1" applyAlignment="1">
      <alignment horizontal="center"/>
    </xf>
    <xf numFmtId="4" fontId="4" fillId="0" borderId="29" xfId="0" applyNumberFormat="1" applyFont="1" applyBorder="1"/>
    <xf numFmtId="0" fontId="6" fillId="2" borderId="80" xfId="0" applyFont="1" applyFill="1" applyBorder="1" applyAlignment="1">
      <alignment horizontal="center"/>
    </xf>
    <xf numFmtId="4" fontId="6" fillId="7" borderId="20" xfId="0" applyNumberFormat="1" applyFont="1" applyFill="1" applyBorder="1" applyAlignment="1">
      <alignment horizontal="right"/>
    </xf>
    <xf numFmtId="1" fontId="4" fillId="0" borderId="71" xfId="0" applyNumberFormat="1" applyFont="1" applyBorder="1" applyAlignment="1">
      <alignment horizontal="center"/>
    </xf>
    <xf numFmtId="4" fontId="4" fillId="0" borderId="66" xfId="0" applyNumberFormat="1" applyFont="1" applyBorder="1"/>
    <xf numFmtId="1" fontId="4" fillId="0" borderId="57" xfId="0" applyNumberFormat="1" applyFont="1" applyBorder="1" applyAlignment="1">
      <alignment horizontal="center"/>
    </xf>
    <xf numFmtId="4" fontId="4" fillId="0" borderId="67" xfId="0" applyNumberFormat="1" applyFont="1" applyBorder="1"/>
    <xf numFmtId="1" fontId="4" fillId="16" borderId="72" xfId="0" applyNumberFormat="1" applyFont="1" applyFill="1" applyBorder="1" applyAlignment="1">
      <alignment horizontal="center"/>
    </xf>
    <xf numFmtId="4" fontId="4" fillId="0" borderId="68" xfId="0" applyNumberFormat="1" applyFont="1" applyBorder="1"/>
    <xf numFmtId="173" fontId="4" fillId="0" borderId="73" xfId="0" applyNumberFormat="1" applyFont="1" applyBorder="1" applyAlignment="1">
      <alignment horizontal="center"/>
    </xf>
    <xf numFmtId="4" fontId="4" fillId="0" borderId="10" xfId="0" applyNumberFormat="1" applyFont="1" applyBorder="1"/>
    <xf numFmtId="4" fontId="4" fillId="0" borderId="69" xfId="0" applyNumberFormat="1" applyFont="1" applyBorder="1"/>
    <xf numFmtId="2" fontId="4" fillId="0" borderId="30" xfId="0" applyNumberFormat="1" applyFont="1" applyBorder="1"/>
    <xf numFmtId="4" fontId="4" fillId="0" borderId="58" xfId="0" applyNumberFormat="1" applyFont="1" applyBorder="1"/>
    <xf numFmtId="164" fontId="9" fillId="0" borderId="36" xfId="0" applyNumberFormat="1" applyFont="1" applyBorder="1"/>
    <xf numFmtId="0" fontId="9" fillId="0" borderId="27" xfId="0" applyFont="1" applyBorder="1"/>
    <xf numFmtId="4" fontId="9" fillId="0" borderId="27" xfId="0" applyNumberFormat="1" applyFont="1" applyBorder="1"/>
    <xf numFmtId="4" fontId="9" fillId="0" borderId="45" xfId="0" applyNumberFormat="1" applyFont="1" applyBorder="1"/>
    <xf numFmtId="49" fontId="9" fillId="0" borderId="5" xfId="0" applyNumberFormat="1" applyFont="1" applyBorder="1"/>
    <xf numFmtId="4" fontId="9" fillId="0" borderId="0" xfId="0" applyNumberFormat="1" applyFont="1"/>
    <xf numFmtId="0" fontId="9" fillId="0" borderId="0" xfId="0" applyFont="1" applyAlignment="1">
      <alignment horizontal="center" vertical="center"/>
    </xf>
    <xf numFmtId="9" fontId="9" fillId="0" borderId="27" xfId="0" applyNumberFormat="1" applyFont="1" applyBorder="1" applyAlignment="1">
      <alignment horizontal="center" vertical="center"/>
    </xf>
    <xf numFmtId="0" fontId="6" fillId="7" borderId="75" xfId="0" applyFont="1" applyFill="1" applyBorder="1"/>
    <xf numFmtId="0" fontId="6" fillId="7" borderId="76" xfId="0" applyFont="1" applyFill="1" applyBorder="1"/>
    <xf numFmtId="0" fontId="4" fillId="7" borderId="76" xfId="0" applyFont="1" applyFill="1" applyBorder="1"/>
    <xf numFmtId="4" fontId="6" fillId="7" borderId="83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 horizontal="left"/>
    </xf>
    <xf numFmtId="0" fontId="17" fillId="8" borderId="32" xfId="0" applyFont="1" applyFill="1" applyBorder="1"/>
    <xf numFmtId="0" fontId="17" fillId="8" borderId="33" xfId="0" applyFont="1" applyFill="1" applyBorder="1" applyAlignment="1">
      <alignment horizontal="right"/>
    </xf>
    <xf numFmtId="169" fontId="17" fillId="8" borderId="34" xfId="0" applyNumberFormat="1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4" fillId="0" borderId="60" xfId="0" applyFont="1" applyBorder="1" applyAlignment="1">
      <alignment horizontal="center"/>
    </xf>
    <xf numFmtId="4" fontId="4" fillId="0" borderId="54" xfId="0" applyNumberFormat="1" applyFont="1" applyBorder="1"/>
    <xf numFmtId="4" fontId="6" fillId="8" borderId="20" xfId="0" applyNumberFormat="1" applyFont="1" applyFill="1" applyBorder="1" applyAlignment="1">
      <alignment horizontal="right"/>
    </xf>
    <xf numFmtId="1" fontId="8" fillId="0" borderId="6" xfId="0" applyNumberFormat="1" applyFont="1" applyBorder="1" applyAlignment="1">
      <alignment horizontal="center"/>
    </xf>
    <xf numFmtId="173" fontId="4" fillId="0" borderId="65" xfId="0" applyNumberFormat="1" applyFont="1" applyBorder="1" applyAlignment="1">
      <alignment horizontal="center"/>
    </xf>
    <xf numFmtId="4" fontId="4" fillId="0" borderId="13" xfId="0" applyNumberFormat="1" applyFont="1" applyBorder="1"/>
    <xf numFmtId="4" fontId="4" fillId="0" borderId="63" xfId="0" applyNumberFormat="1" applyFont="1" applyBorder="1"/>
    <xf numFmtId="0" fontId="6" fillId="10" borderId="18" xfId="0" applyFont="1" applyFill="1" applyBorder="1"/>
    <xf numFmtId="4" fontId="6" fillId="10" borderId="20" xfId="0" applyNumberFormat="1" applyFont="1" applyFill="1" applyBorder="1" applyAlignment="1">
      <alignment horizontal="right"/>
    </xf>
    <xf numFmtId="2" fontId="4" fillId="0" borderId="5" xfId="0" applyNumberFormat="1" applyFont="1" applyBorder="1"/>
    <xf numFmtId="4" fontId="6" fillId="10" borderId="77" xfId="0" applyNumberFormat="1" applyFont="1" applyFill="1" applyBorder="1" applyAlignment="1">
      <alignment horizontal="right"/>
    </xf>
    <xf numFmtId="1" fontId="25" fillId="0" borderId="6" xfId="0" applyNumberFormat="1" applyFont="1" applyBorder="1" applyAlignment="1">
      <alignment horizontal="center"/>
    </xf>
    <xf numFmtId="0" fontId="17" fillId="14" borderId="32" xfId="0" applyFont="1" applyFill="1" applyBorder="1"/>
    <xf numFmtId="167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/>
    <xf numFmtId="4" fontId="4" fillId="0" borderId="40" xfId="0" applyNumberFormat="1" applyFont="1" applyBorder="1"/>
    <xf numFmtId="4" fontId="6" fillId="14" borderId="20" xfId="0" applyNumberFormat="1" applyFont="1" applyFill="1" applyBorder="1" applyAlignment="1">
      <alignment horizontal="right" vertical="center"/>
    </xf>
    <xf numFmtId="2" fontId="4" fillId="0" borderId="5" xfId="0" applyNumberFormat="1" applyFont="1" applyBorder="1" applyAlignment="1">
      <alignment horizontal="left"/>
    </xf>
    <xf numFmtId="4" fontId="6" fillId="14" borderId="77" xfId="0" applyNumberFormat="1" applyFont="1" applyFill="1" applyBorder="1" applyAlignment="1">
      <alignment horizontal="right"/>
    </xf>
    <xf numFmtId="164" fontId="4" fillId="0" borderId="10" xfId="0" applyNumberFormat="1" applyFont="1" applyBorder="1"/>
    <xf numFmtId="0" fontId="17" fillId="13" borderId="15" xfId="0" applyFont="1" applyFill="1" applyBorder="1"/>
    <xf numFmtId="0" fontId="6" fillId="13" borderId="16" xfId="0" applyFont="1" applyFill="1" applyBorder="1"/>
    <xf numFmtId="0" fontId="4" fillId="13" borderId="16" xfId="0" applyFont="1" applyFill="1" applyBorder="1"/>
    <xf numFmtId="0" fontId="4" fillId="13" borderId="17" xfId="0" applyFont="1" applyFill="1" applyBorder="1"/>
    <xf numFmtId="4" fontId="4" fillId="0" borderId="84" xfId="0" applyNumberFormat="1" applyFont="1" applyBorder="1"/>
    <xf numFmtId="4" fontId="4" fillId="0" borderId="70" xfId="0" applyNumberFormat="1" applyFont="1" applyBorder="1"/>
    <xf numFmtId="165" fontId="4" fillId="0" borderId="6" xfId="0" applyNumberFormat="1" applyFont="1" applyBorder="1"/>
    <xf numFmtId="1" fontId="31" fillId="0" borderId="0" xfId="0" applyNumberFormat="1" applyFont="1" applyAlignment="1">
      <alignment horizontal="center"/>
    </xf>
    <xf numFmtId="4" fontId="17" fillId="13" borderId="77" xfId="0" applyNumberFormat="1" applyFont="1" applyFill="1" applyBorder="1" applyAlignment="1">
      <alignment horizontal="right"/>
    </xf>
    <xf numFmtId="1" fontId="2" fillId="0" borderId="0" xfId="0" applyNumberFormat="1" applyFont="1"/>
    <xf numFmtId="4" fontId="4" fillId="0" borderId="85" xfId="0" applyNumberFormat="1" applyFont="1" applyBorder="1"/>
    <xf numFmtId="1" fontId="8" fillId="0" borderId="6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66" fontId="4" fillId="6" borderId="25" xfId="0" applyNumberFormat="1" applyFont="1" applyFill="1" applyBorder="1"/>
    <xf numFmtId="0" fontId="4" fillId="2" borderId="38" xfId="0" applyFont="1" applyFill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0" fontId="21" fillId="0" borderId="0" xfId="0" applyFont="1" applyAlignment="1">
      <alignment horizontal="left" indent="1"/>
    </xf>
    <xf numFmtId="0" fontId="17" fillId="18" borderId="32" xfId="0" applyFont="1" applyFill="1" applyBorder="1"/>
    <xf numFmtId="0" fontId="17" fillId="18" borderId="33" xfId="0" applyFont="1" applyFill="1" applyBorder="1" applyAlignment="1">
      <alignment horizontal="right"/>
    </xf>
    <xf numFmtId="169" fontId="17" fillId="18" borderId="34" xfId="0" applyNumberFormat="1" applyFont="1" applyFill="1" applyBorder="1" applyAlignment="1">
      <alignment horizontal="center"/>
    </xf>
    <xf numFmtId="164" fontId="9" fillId="18" borderId="5" xfId="0" applyNumberFormat="1" applyFont="1" applyFill="1" applyBorder="1"/>
    <xf numFmtId="0" fontId="9" fillId="18" borderId="0" xfId="0" applyFont="1" applyFill="1"/>
    <xf numFmtId="4" fontId="9" fillId="18" borderId="0" xfId="0" applyNumberFormat="1" applyFont="1" applyFill="1"/>
    <xf numFmtId="4" fontId="9" fillId="18" borderId="6" xfId="0" applyNumberFormat="1" applyFont="1" applyFill="1" applyBorder="1"/>
    <xf numFmtId="0" fontId="4" fillId="7" borderId="25" xfId="0" applyFont="1" applyFill="1" applyBorder="1"/>
    <xf numFmtId="0" fontId="4" fillId="7" borderId="29" xfId="0" applyFont="1" applyFill="1" applyBorder="1"/>
    <xf numFmtId="0" fontId="23" fillId="0" borderId="6" xfId="0" applyFont="1" applyBorder="1" applyAlignment="1">
      <alignment horizontal="center"/>
    </xf>
    <xf numFmtId="164" fontId="23" fillId="0" borderId="42" xfId="0" applyNumberFormat="1" applyFont="1" applyBorder="1" applyAlignment="1">
      <alignment horizontal="right" vertical="top"/>
    </xf>
    <xf numFmtId="1" fontId="4" fillId="0" borderId="38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 applyProtection="1">
      <alignment vertical="top" wrapText="1"/>
      <protection locked="0"/>
    </xf>
    <xf numFmtId="1" fontId="4" fillId="2" borderId="38" xfId="0" applyNumberFormat="1" applyFont="1" applyFill="1" applyBorder="1" applyAlignment="1">
      <alignment horizontal="center"/>
    </xf>
    <xf numFmtId="4" fontId="4" fillId="0" borderId="61" xfId="0" applyNumberFormat="1" applyFont="1" applyBorder="1"/>
    <xf numFmtId="4" fontId="4" fillId="0" borderId="43" xfId="0" applyNumberFormat="1" applyFont="1" applyBorder="1"/>
    <xf numFmtId="1" fontId="25" fillId="0" borderId="0" xfId="0" applyNumberFormat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4" fontId="6" fillId="5" borderId="20" xfId="0" applyNumberFormat="1" applyFont="1" applyFill="1" applyBorder="1" applyAlignment="1">
      <alignment vertical="center"/>
    </xf>
    <xf numFmtId="4" fontId="6" fillId="0" borderId="0" xfId="0" applyNumberFormat="1" applyFont="1"/>
    <xf numFmtId="0" fontId="17" fillId="19" borderId="32" xfId="0" applyFont="1" applyFill="1" applyBorder="1"/>
    <xf numFmtId="0" fontId="17" fillId="19" borderId="33" xfId="0" applyFont="1" applyFill="1" applyBorder="1" applyAlignment="1">
      <alignment horizontal="right"/>
    </xf>
    <xf numFmtId="169" fontId="17" fillId="19" borderId="34" xfId="0" applyNumberFormat="1" applyFont="1" applyFill="1" applyBorder="1" applyAlignment="1">
      <alignment horizontal="center"/>
    </xf>
    <xf numFmtId="164" fontId="4" fillId="19" borderId="5" xfId="0" applyNumberFormat="1" applyFont="1" applyFill="1" applyBorder="1"/>
    <xf numFmtId="0" fontId="4" fillId="19" borderId="0" xfId="0" applyFont="1" applyFill="1"/>
    <xf numFmtId="4" fontId="4" fillId="19" borderId="0" xfId="0" applyNumberFormat="1" applyFont="1" applyFill="1"/>
    <xf numFmtId="4" fontId="4" fillId="19" borderId="6" xfId="0" applyNumberFormat="1" applyFont="1" applyFill="1" applyBorder="1"/>
    <xf numFmtId="164" fontId="23" fillId="0" borderId="21" xfId="0" applyNumberFormat="1" applyFont="1" applyBorder="1" applyAlignment="1">
      <alignment horizontal="right" vertical="top"/>
    </xf>
    <xf numFmtId="0" fontId="6" fillId="19" borderId="18" xfId="0" applyFont="1" applyFill="1" applyBorder="1" applyAlignment="1">
      <alignment vertical="center"/>
    </xf>
    <xf numFmtId="0" fontId="6" fillId="19" borderId="19" xfId="0" applyFont="1" applyFill="1" applyBorder="1" applyAlignment="1">
      <alignment vertical="center"/>
    </xf>
    <xf numFmtId="4" fontId="17" fillId="19" borderId="20" xfId="0" applyNumberFormat="1" applyFont="1" applyFill="1" applyBorder="1" applyAlignment="1">
      <alignment horizontal="right" vertical="center"/>
    </xf>
    <xf numFmtId="164" fontId="4" fillId="0" borderId="78" xfId="0" applyNumberFormat="1" applyFont="1" applyBorder="1"/>
    <xf numFmtId="0" fontId="4" fillId="0" borderId="78" xfId="0" applyFont="1" applyBorder="1"/>
    <xf numFmtId="4" fontId="4" fillId="0" borderId="78" xfId="0" applyNumberFormat="1" applyFont="1" applyBorder="1"/>
    <xf numFmtId="0" fontId="6" fillId="13" borderId="15" xfId="0" applyFont="1" applyFill="1" applyBorder="1"/>
    <xf numFmtId="0" fontId="6" fillId="0" borderId="30" xfId="0" applyFont="1" applyBorder="1"/>
    <xf numFmtId="0" fontId="6" fillId="0" borderId="8" xfId="0" applyFont="1" applyBorder="1"/>
    <xf numFmtId="164" fontId="4" fillId="0" borderId="36" xfId="0" applyNumberFormat="1" applyFont="1" applyBorder="1"/>
    <xf numFmtId="0" fontId="6" fillId="13" borderId="75" xfId="0" applyFont="1" applyFill="1" applyBorder="1"/>
    <xf numFmtId="0" fontId="6" fillId="13" borderId="76" xfId="0" applyFont="1" applyFill="1" applyBorder="1"/>
    <xf numFmtId="0" fontId="4" fillId="13" borderId="76" xfId="0" applyFont="1" applyFill="1" applyBorder="1"/>
    <xf numFmtId="4" fontId="6" fillId="13" borderId="77" xfId="0" applyNumberFormat="1" applyFont="1" applyFill="1" applyBorder="1" applyAlignment="1">
      <alignment horizontal="right"/>
    </xf>
    <xf numFmtId="164" fontId="9" fillId="0" borderId="0" xfId="0" applyNumberFormat="1" applyFont="1"/>
    <xf numFmtId="4" fontId="17" fillId="0" borderId="0" xfId="0" applyNumberFormat="1" applyFont="1"/>
    <xf numFmtId="0" fontId="17" fillId="0" borderId="0" xfId="0" applyFont="1" applyAlignment="1">
      <alignment horizontal="center"/>
    </xf>
    <xf numFmtId="0" fontId="17" fillId="11" borderId="32" xfId="0" applyFont="1" applyFill="1" applyBorder="1"/>
    <xf numFmtId="0" fontId="6" fillId="11" borderId="15" xfId="0" applyFont="1" applyFill="1" applyBorder="1"/>
    <xf numFmtId="0" fontId="6" fillId="11" borderId="16" xfId="0" applyFont="1" applyFill="1" applyBorder="1"/>
    <xf numFmtId="0" fontId="4" fillId="11" borderId="16" xfId="0" applyFont="1" applyFill="1" applyBorder="1"/>
    <xf numFmtId="0" fontId="4" fillId="11" borderId="17" xfId="0" applyFont="1" applyFill="1" applyBorder="1"/>
    <xf numFmtId="0" fontId="4" fillId="0" borderId="31" xfId="0" applyFont="1" applyBorder="1"/>
    <xf numFmtId="0" fontId="4" fillId="2" borderId="11" xfId="0" applyFont="1" applyFill="1" applyBorder="1" applyAlignment="1">
      <alignment horizontal="center"/>
    </xf>
    <xf numFmtId="4" fontId="4" fillId="0" borderId="87" xfId="0" applyNumberFormat="1" applyFont="1" applyBorder="1"/>
    <xf numFmtId="0" fontId="4" fillId="12" borderId="11" xfId="0" applyFont="1" applyFill="1" applyBorder="1" applyAlignment="1">
      <alignment horizontal="center"/>
    </xf>
    <xf numFmtId="0" fontId="6" fillId="11" borderId="18" xfId="0" applyFont="1" applyFill="1" applyBorder="1"/>
    <xf numFmtId="0" fontId="6" fillId="11" borderId="19" xfId="0" applyFont="1" applyFill="1" applyBorder="1"/>
    <xf numFmtId="0" fontId="4" fillId="11" borderId="19" xfId="0" applyFont="1" applyFill="1" applyBorder="1"/>
    <xf numFmtId="4" fontId="6" fillId="11" borderId="20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horizontal="left" vertical="top"/>
    </xf>
    <xf numFmtId="4" fontId="4" fillId="0" borderId="86" xfId="0" applyNumberFormat="1" applyFont="1" applyBorder="1"/>
    <xf numFmtId="0" fontId="9" fillId="0" borderId="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4" fontId="4" fillId="0" borderId="5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4" fontId="6" fillId="0" borderId="6" xfId="0" applyNumberFormat="1" applyFont="1" applyBorder="1"/>
    <xf numFmtId="0" fontId="8" fillId="0" borderId="7" xfId="0" applyFont="1" applyBorder="1" applyAlignment="1">
      <alignment horizontal="center"/>
    </xf>
    <xf numFmtId="4" fontId="8" fillId="0" borderId="0" xfId="0" applyNumberFormat="1" applyFont="1"/>
    <xf numFmtId="4" fontId="8" fillId="0" borderId="6" xfId="0" applyNumberFormat="1" applyFont="1" applyBorder="1" applyAlignment="1">
      <alignment horizontal="right"/>
    </xf>
    <xf numFmtId="4" fontId="8" fillId="0" borderId="25" xfId="0" applyNumberFormat="1" applyFont="1" applyBorder="1"/>
    <xf numFmtId="4" fontId="8" fillId="0" borderId="29" xfId="0" applyNumberFormat="1" applyFont="1" applyBorder="1" applyAlignment="1">
      <alignment horizontal="right"/>
    </xf>
    <xf numFmtId="0" fontId="25" fillId="0" borderId="27" xfId="0" applyFont="1" applyBorder="1" applyAlignment="1">
      <alignment horizontal="center"/>
    </xf>
    <xf numFmtId="4" fontId="25" fillId="0" borderId="27" xfId="0" applyNumberFormat="1" applyFont="1" applyBorder="1"/>
    <xf numFmtId="4" fontId="25" fillId="0" borderId="45" xfId="0" applyNumberFormat="1" applyFont="1" applyBorder="1" applyAlignment="1">
      <alignment horizontal="right"/>
    </xf>
    <xf numFmtId="4" fontId="8" fillId="0" borderId="27" xfId="0" applyNumberFormat="1" applyFont="1" applyBorder="1"/>
    <xf numFmtId="4" fontId="8" fillId="0" borderId="45" xfId="0" applyNumberFormat="1" applyFont="1" applyBorder="1" applyAlignment="1">
      <alignment horizontal="right"/>
    </xf>
    <xf numFmtId="0" fontId="25" fillId="0" borderId="36" xfId="0" applyFont="1" applyBorder="1" applyAlignment="1">
      <alignment horizontal="right"/>
    </xf>
    <xf numFmtId="0" fontId="4" fillId="0" borderId="35" xfId="0" applyFont="1" applyBorder="1"/>
    <xf numFmtId="4" fontId="17" fillId="0" borderId="49" xfId="0" applyNumberFormat="1" applyFont="1" applyBorder="1" applyAlignment="1">
      <alignment horizontal="right"/>
    </xf>
    <xf numFmtId="165" fontId="4" fillId="0" borderId="0" xfId="0" applyNumberFormat="1" applyFont="1"/>
    <xf numFmtId="0" fontId="9" fillId="4" borderId="0" xfId="0" applyFont="1" applyFill="1" applyAlignment="1">
      <alignment horizontal="left"/>
    </xf>
    <xf numFmtId="0" fontId="4" fillId="5" borderId="16" xfId="0" applyFont="1" applyFill="1" applyBorder="1"/>
    <xf numFmtId="1" fontId="4" fillId="2" borderId="74" xfId="0" applyNumberFormat="1" applyFont="1" applyFill="1" applyBorder="1" applyAlignment="1">
      <alignment horizontal="center"/>
    </xf>
    <xf numFmtId="0" fontId="4" fillId="5" borderId="33" xfId="0" applyFont="1" applyFill="1" applyBorder="1"/>
    <xf numFmtId="4" fontId="4" fillId="21" borderId="29" xfId="0" applyNumberFormat="1" applyFont="1" applyFill="1" applyBorder="1"/>
    <xf numFmtId="4" fontId="17" fillId="0" borderId="83" xfId="0" applyNumberFormat="1" applyFont="1" applyBorder="1"/>
    <xf numFmtId="0" fontId="2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172" fontId="17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72" fontId="37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6">
    <cellStyle name="Normal 2" xfId="2" xr:uid="{00000000-0005-0000-0000-000001000000}"/>
    <cellStyle name="Normal_Servis-izvještaj i jamstvo" xfId="1" xr:uid="{00000000-0005-0000-0000-000002000000}"/>
    <cellStyle name="Normalno" xfId="0" builtinId="0"/>
    <cellStyle name="Normalno 2" xfId="5" xr:uid="{00000000-0005-0000-0000-000005000000}"/>
    <cellStyle name="S11" xfId="3" xr:uid="{00000000-0005-0000-0000-000006000000}"/>
    <cellStyle name="S8" xfId="4" xr:uid="{00000000-0005-0000-0000-000007000000}"/>
  </cellStyles>
  <dxfs count="257"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ill>
        <patternFill>
          <bgColor theme="3" tint="0.79998168889431442"/>
        </patternFill>
      </fill>
    </dxf>
    <dxf>
      <fill>
        <patternFill>
          <bgColor rgb="FFFFFFE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ill>
        <patternFill>
          <bgColor theme="3" tint="0.79998168889431442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ill>
        <patternFill>
          <bgColor theme="3" tint="0.79998168889431442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mediumGray">
          <fgColor indexed="41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3F798"/>
      <color rgb="FFFFEBFF"/>
      <color rgb="FFFFCDFF"/>
      <color rgb="FFFFABFF"/>
      <color rgb="FFCCFFCC"/>
      <color rgb="FFFFFF79"/>
      <color rgb="FFFFFFE5"/>
      <color rgb="FFFFFFCC"/>
      <color rgb="FFFFFFC1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indexed="35"/>
    <pageSetUpPr fitToPage="1"/>
  </sheetPr>
  <dimension ref="A10:I52"/>
  <sheetViews>
    <sheetView showGridLines="0" showZeros="0" workbookViewId="0">
      <selection activeCell="N37" sqref="N37"/>
    </sheetView>
  </sheetViews>
  <sheetFormatPr defaultColWidth="9.109375" defaultRowHeight="13.8" x14ac:dyDescent="0.3"/>
  <cols>
    <col min="1" max="16384" width="9.109375" style="2"/>
  </cols>
  <sheetData>
    <row r="10" spans="1:9" ht="15.6" x14ac:dyDescent="0.3">
      <c r="A10" s="430" t="s">
        <v>37</v>
      </c>
      <c r="B10" s="430"/>
      <c r="C10" s="430"/>
      <c r="D10" s="430"/>
      <c r="E10" s="430"/>
      <c r="F10" s="430"/>
      <c r="G10" s="430"/>
      <c r="H10" s="430"/>
      <c r="I10" s="430"/>
    </row>
    <row r="11" spans="1:9" x14ac:dyDescent="0.3">
      <c r="C11" s="20"/>
      <c r="D11" s="20"/>
      <c r="E11" s="20"/>
      <c r="F11" s="20"/>
      <c r="G11" s="20"/>
    </row>
    <row r="12" spans="1:9" ht="16.5" customHeight="1" x14ac:dyDescent="0.3">
      <c r="A12" s="431" t="s">
        <v>890</v>
      </c>
      <c r="B12" s="431"/>
      <c r="C12" s="431"/>
      <c r="D12" s="431"/>
      <c r="E12" s="431"/>
      <c r="F12" s="431"/>
      <c r="G12" s="431"/>
      <c r="H12" s="431"/>
      <c r="I12" s="431"/>
    </row>
    <row r="52" spans="1:9" ht="14.4" x14ac:dyDescent="0.3">
      <c r="A52" s="432">
        <v>0</v>
      </c>
      <c r="B52" s="432"/>
      <c r="C52" s="432"/>
      <c r="D52" s="432"/>
      <c r="E52" s="432"/>
      <c r="F52" s="432"/>
      <c r="G52" s="432"/>
      <c r="H52" s="432"/>
      <c r="I52" s="432"/>
    </row>
  </sheetData>
  <mergeCells count="3">
    <mergeCell ref="A10:I10"/>
    <mergeCell ref="A12:I12"/>
    <mergeCell ref="A52:I52"/>
  </mergeCells>
  <phoneticPr fontId="3" type="noConversion"/>
  <pageMargins left="0.75" right="0.75" top="1" bottom="1" header="0.5" footer="0.5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 codeName="List2">
    <tabColor rgb="FFFFFF00"/>
  </sheetPr>
  <dimension ref="A1:H22"/>
  <sheetViews>
    <sheetView showGridLines="0" showZeros="0" zoomScaleNormal="100" workbookViewId="0">
      <selection activeCell="G14" sqref="G14:G18"/>
    </sheetView>
  </sheetViews>
  <sheetFormatPr defaultRowHeight="13.2" x14ac:dyDescent="0.25"/>
  <cols>
    <col min="1" max="1" width="2.21875" style="43" bestFit="1" customWidth="1"/>
    <col min="2" max="2" width="5.5546875" style="43" customWidth="1"/>
    <col min="3" max="3" width="11" style="43" customWidth="1"/>
    <col min="4" max="4" width="36.21875" style="43" customWidth="1"/>
    <col min="5" max="5" width="4.88671875" style="43" customWidth="1"/>
    <col min="6" max="6" width="5.5546875" style="43" customWidth="1"/>
    <col min="7" max="7" width="11.5546875" style="43" customWidth="1"/>
    <col min="8" max="8" width="11.21875" style="43" customWidth="1"/>
    <col min="9" max="16384" width="8.88671875" style="43"/>
  </cols>
  <sheetData>
    <row r="1" spans="1:8" ht="14.4" x14ac:dyDescent="0.3">
      <c r="A1" s="238"/>
      <c r="B1" s="379"/>
      <c r="C1" s="26"/>
      <c r="D1" s="26"/>
      <c r="E1" s="26"/>
      <c r="F1" s="26"/>
      <c r="G1" s="284"/>
      <c r="H1" s="378"/>
    </row>
    <row r="2" spans="1:8" ht="15.6" x14ac:dyDescent="0.3">
      <c r="A2" s="238"/>
      <c r="B2" s="239" t="s">
        <v>890</v>
      </c>
      <c r="C2" s="1"/>
      <c r="D2" s="1"/>
      <c r="E2" s="1"/>
      <c r="F2" s="240"/>
      <c r="G2" s="4"/>
      <c r="H2" s="1"/>
    </row>
    <row r="3" spans="1:8" ht="14.4" x14ac:dyDescent="0.3">
      <c r="A3" s="238"/>
      <c r="B3" s="3" t="s">
        <v>891</v>
      </c>
      <c r="C3" s="241"/>
      <c r="D3" s="1"/>
      <c r="E3" s="1"/>
      <c r="F3" s="3"/>
      <c r="G3" s="4"/>
      <c r="H3" s="1"/>
    </row>
    <row r="4" spans="1:8" ht="14.4" x14ac:dyDescent="0.3">
      <c r="A4" s="238"/>
      <c r="B4" s="3" t="s">
        <v>893</v>
      </c>
      <c r="C4" s="241"/>
      <c r="D4" s="1"/>
      <c r="E4" s="1"/>
      <c r="F4" s="3"/>
      <c r="G4" s="4"/>
      <c r="H4" s="1"/>
    </row>
    <row r="5" spans="1:8" ht="13.8" x14ac:dyDescent="0.3">
      <c r="A5" s="238"/>
      <c r="B5" s="11"/>
      <c r="C5" s="3"/>
      <c r="D5" s="1"/>
      <c r="E5" s="1"/>
      <c r="F5" s="1"/>
      <c r="G5" s="1"/>
      <c r="H5" s="1"/>
    </row>
    <row r="6" spans="1:8" ht="15.6" x14ac:dyDescent="0.3">
      <c r="A6" s="238"/>
      <c r="B6" s="23" t="s">
        <v>51</v>
      </c>
      <c r="C6" s="40" t="s">
        <v>221</v>
      </c>
      <c r="D6" s="1"/>
      <c r="E6" s="1"/>
      <c r="F6" s="1"/>
      <c r="G6" s="1"/>
      <c r="H6" s="1"/>
    </row>
    <row r="7" spans="1:8" ht="14.4" thickBot="1" x14ac:dyDescent="0.35">
      <c r="A7" s="238"/>
      <c r="B7" s="11"/>
      <c r="C7" s="1"/>
      <c r="D7" s="1"/>
      <c r="E7" s="1"/>
      <c r="F7" s="1"/>
      <c r="G7" s="1"/>
      <c r="H7" s="1"/>
    </row>
    <row r="8" spans="1:8" ht="28.2" thickBot="1" x14ac:dyDescent="0.35">
      <c r="A8" s="238"/>
      <c r="B8" s="242" t="s">
        <v>30</v>
      </c>
      <c r="C8" s="243" t="s">
        <v>188</v>
      </c>
      <c r="D8" s="17" t="s">
        <v>190</v>
      </c>
      <c r="E8" s="244" t="s">
        <v>31</v>
      </c>
      <c r="F8" s="245" t="s">
        <v>32</v>
      </c>
      <c r="G8" s="246" t="s">
        <v>923</v>
      </c>
      <c r="H8" s="247" t="s">
        <v>924</v>
      </c>
    </row>
    <row r="9" spans="1:8" ht="6" customHeight="1" x14ac:dyDescent="0.3">
      <c r="A9" s="238"/>
      <c r="B9" s="248"/>
      <c r="C9" s="249"/>
      <c r="D9" s="250"/>
      <c r="E9" s="248"/>
      <c r="F9" s="248"/>
      <c r="G9" s="251"/>
      <c r="H9" s="251"/>
    </row>
    <row r="10" spans="1:8" ht="6" customHeight="1" thickBot="1" x14ac:dyDescent="0.35">
      <c r="A10" s="238"/>
      <c r="B10" s="248"/>
      <c r="C10" s="252"/>
      <c r="D10" s="253"/>
      <c r="E10" s="248"/>
      <c r="F10" s="248"/>
      <c r="G10" s="251"/>
      <c r="H10" s="251"/>
    </row>
    <row r="11" spans="1:8" s="28" customFormat="1" ht="14.4" collapsed="1" x14ac:dyDescent="0.3">
      <c r="A11" s="238"/>
      <c r="B11" s="380" t="s">
        <v>221</v>
      </c>
      <c r="C11" s="33"/>
      <c r="D11" s="33"/>
      <c r="E11" s="33"/>
      <c r="F11" s="33"/>
      <c r="G11" s="34"/>
      <c r="H11" s="35"/>
    </row>
    <row r="12" spans="1:8" ht="14.4" thickBot="1" x14ac:dyDescent="0.35">
      <c r="A12" s="238"/>
      <c r="B12" s="13"/>
      <c r="C12" s="1"/>
      <c r="D12" s="1"/>
      <c r="E12" s="1"/>
      <c r="F12" s="1"/>
      <c r="G12" s="18"/>
      <c r="H12" s="141"/>
    </row>
    <row r="13" spans="1:8" ht="13.8" x14ac:dyDescent="0.3">
      <c r="A13" s="238"/>
      <c r="B13" s="381" t="s">
        <v>851</v>
      </c>
      <c r="C13" s="382"/>
      <c r="D13" s="382"/>
      <c r="E13" s="382"/>
      <c r="F13" s="383"/>
      <c r="G13" s="383"/>
      <c r="H13" s="384"/>
    </row>
    <row r="14" spans="1:8" ht="96.6" x14ac:dyDescent="0.3">
      <c r="A14" s="385"/>
      <c r="B14" s="71" t="s">
        <v>44</v>
      </c>
      <c r="C14" s="65" t="s">
        <v>910</v>
      </c>
      <c r="D14" s="70" t="s">
        <v>468</v>
      </c>
      <c r="E14" s="53" t="s">
        <v>147</v>
      </c>
      <c r="F14" s="328">
        <v>580</v>
      </c>
      <c r="G14" s="51"/>
      <c r="H14" s="263">
        <f>F14*G14</f>
        <v>0</v>
      </c>
    </row>
    <row r="15" spans="1:8" ht="69" x14ac:dyDescent="0.3">
      <c r="A15" s="385"/>
      <c r="B15" s="83" t="s">
        <v>47</v>
      </c>
      <c r="C15" s="393" t="s">
        <v>455</v>
      </c>
      <c r="D15" s="82" t="s">
        <v>528</v>
      </c>
      <c r="E15" s="68" t="s">
        <v>50</v>
      </c>
      <c r="F15" s="386">
        <v>1</v>
      </c>
      <c r="G15" s="395"/>
      <c r="H15" s="387">
        <f>F15*G15</f>
        <v>0</v>
      </c>
    </row>
    <row r="16" spans="1:8" ht="69" x14ac:dyDescent="0.3">
      <c r="A16" s="5"/>
      <c r="B16" s="71" t="s">
        <v>48</v>
      </c>
      <c r="C16" s="394" t="s">
        <v>529</v>
      </c>
      <c r="D16" s="63" t="s">
        <v>530</v>
      </c>
      <c r="E16" s="53" t="s">
        <v>50</v>
      </c>
      <c r="F16" s="328">
        <v>1</v>
      </c>
      <c r="G16" s="51"/>
      <c r="H16" s="263">
        <f>F16*G16</f>
        <v>0</v>
      </c>
    </row>
    <row r="17" spans="1:8" ht="52.8" x14ac:dyDescent="0.3">
      <c r="A17" s="385"/>
      <c r="B17" s="79" t="s">
        <v>49</v>
      </c>
      <c r="C17" s="66" t="s">
        <v>911</v>
      </c>
      <c r="D17" s="118" t="s">
        <v>939</v>
      </c>
      <c r="E17" s="67" t="s">
        <v>147</v>
      </c>
      <c r="F17" s="328">
        <v>840</v>
      </c>
      <c r="G17" s="310"/>
      <c r="H17" s="311">
        <f>F17*G17</f>
        <v>0</v>
      </c>
    </row>
    <row r="18" spans="1:8" s="1" customFormat="1" ht="14.4" thickBot="1" x14ac:dyDescent="0.35">
      <c r="A18" s="385"/>
      <c r="B18" s="71" t="s">
        <v>51</v>
      </c>
      <c r="C18" s="65" t="s">
        <v>504</v>
      </c>
      <c r="D18" s="70" t="s">
        <v>475</v>
      </c>
      <c r="E18" s="53" t="s">
        <v>50</v>
      </c>
      <c r="F18" s="388">
        <v>1</v>
      </c>
      <c r="G18" s="51"/>
      <c r="H18" s="263">
        <f>F18*G18</f>
        <v>0</v>
      </c>
    </row>
    <row r="19" spans="1:8" ht="14.4" thickBot="1" x14ac:dyDescent="0.35">
      <c r="A19" s="238"/>
      <c r="B19" s="389" t="s">
        <v>222</v>
      </c>
      <c r="C19" s="390"/>
      <c r="D19" s="390"/>
      <c r="E19" s="390"/>
      <c r="F19" s="391"/>
      <c r="G19" s="391"/>
      <c r="H19" s="392">
        <f>SUM(H14:H18)</f>
        <v>0</v>
      </c>
    </row>
    <row r="20" spans="1:8" ht="14.4" thickTop="1" x14ac:dyDescent="0.3">
      <c r="A20" s="238"/>
      <c r="B20" s="11"/>
      <c r="C20" s="1"/>
      <c r="D20" s="1"/>
      <c r="E20" s="1"/>
      <c r="F20" s="1"/>
      <c r="G20" s="18"/>
      <c r="H20" s="18"/>
    </row>
    <row r="21" spans="1:8" ht="13.8" x14ac:dyDescent="0.3">
      <c r="A21" s="238"/>
      <c r="B21" s="11"/>
      <c r="C21" s="1" t="s">
        <v>63</v>
      </c>
      <c r="D21" s="1" t="s">
        <v>421</v>
      </c>
      <c r="E21" s="1"/>
      <c r="F21" s="1"/>
      <c r="G21" s="18"/>
      <c r="H21" s="18"/>
    </row>
    <row r="22" spans="1:8" ht="13.8" x14ac:dyDescent="0.3">
      <c r="A22" s="238"/>
      <c r="B22" s="11"/>
      <c r="C22" s="1"/>
      <c r="D22" s="1"/>
      <c r="E22" s="1"/>
      <c r="F22" s="1"/>
      <c r="G22" s="18"/>
      <c r="H22" s="18"/>
    </row>
  </sheetData>
  <phoneticPr fontId="3" type="noConversion"/>
  <conditionalFormatting sqref="F17">
    <cfRule type="expression" dxfId="232" priority="93" stopIfTrue="1">
      <formula>$F17&gt;0</formula>
    </cfRule>
  </conditionalFormatting>
  <conditionalFormatting sqref="F14">
    <cfRule type="expression" dxfId="231" priority="77" stopIfTrue="1">
      <formula>$F14&gt;0</formula>
    </cfRule>
  </conditionalFormatting>
  <conditionalFormatting sqref="F15">
    <cfRule type="expression" dxfId="230" priority="63" stopIfTrue="1">
      <formula>$F15&gt;0</formula>
    </cfRule>
  </conditionalFormatting>
  <conditionalFormatting sqref="F16">
    <cfRule type="expression" dxfId="229" priority="30" stopIfTrue="1">
      <formula>$F16&gt;0</formula>
    </cfRule>
  </conditionalFormatting>
  <conditionalFormatting sqref="F18">
    <cfRule type="expression" dxfId="228" priority="1" stopIfTrue="1">
      <formula>$F18&gt;0</formula>
    </cfRule>
  </conditionalFormatting>
  <pageMargins left="0.70866141732283472" right="0.74803149606299213" top="0.55118110236220474" bottom="0.98425196850393704" header="0.31496062992125984" footer="0.51181102362204722"/>
  <pageSetup paperSize="9" orientation="portrait" blackAndWhite="1" r:id="rId1"/>
  <headerFooter>
    <oddFooter>&amp;L&amp;A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 codeName="Sheet36">
    <tabColor indexed="50"/>
  </sheetPr>
  <dimension ref="A1:H35"/>
  <sheetViews>
    <sheetView showGridLines="0" showZeros="0" workbookViewId="0">
      <selection activeCell="A30" sqref="A30:XFD32"/>
    </sheetView>
  </sheetViews>
  <sheetFormatPr defaultRowHeight="13.2" x14ac:dyDescent="0.25"/>
  <cols>
    <col min="1" max="1" width="2.5546875" style="43" customWidth="1"/>
    <col min="2" max="2" width="5.44140625" style="43" customWidth="1"/>
    <col min="3" max="3" width="43.88671875" style="43" bestFit="1" customWidth="1"/>
    <col min="4" max="4" width="6.77734375" style="43" customWidth="1"/>
    <col min="5" max="5" width="5.77734375" style="43" customWidth="1"/>
    <col min="6" max="6" width="11.77734375" style="43" customWidth="1"/>
    <col min="7" max="7" width="12.44140625" style="43" customWidth="1"/>
    <col min="8" max="8" width="10" style="43" bestFit="1" customWidth="1"/>
    <col min="9" max="16384" width="8.88671875" style="43"/>
  </cols>
  <sheetData>
    <row r="1" spans="1:8" ht="13.8" x14ac:dyDescent="0.3">
      <c r="A1" s="5"/>
      <c r="B1" s="7"/>
      <c r="C1" s="1"/>
      <c r="D1" s="1"/>
      <c r="E1" s="1"/>
      <c r="F1" s="1"/>
      <c r="G1" s="5"/>
      <c r="H1" s="1"/>
    </row>
    <row r="2" spans="1:8" ht="15.6" x14ac:dyDescent="0.3">
      <c r="A2" s="238"/>
      <c r="B2" s="239" t="s">
        <v>890</v>
      </c>
      <c r="C2" s="1"/>
      <c r="D2" s="1"/>
      <c r="E2" s="1"/>
      <c r="F2" s="1"/>
      <c r="G2" s="16"/>
      <c r="H2" s="1"/>
    </row>
    <row r="3" spans="1:8" ht="14.4" x14ac:dyDescent="0.3">
      <c r="A3" s="396"/>
      <c r="B3" s="3" t="s">
        <v>891</v>
      </c>
      <c r="C3" s="1"/>
      <c r="D3" s="1"/>
      <c r="E3" s="1"/>
      <c r="F3" s="1"/>
      <c r="G3" s="8"/>
      <c r="H3" s="1"/>
    </row>
    <row r="4" spans="1:8" ht="14.4" x14ac:dyDescent="0.3">
      <c r="A4" s="396"/>
      <c r="B4" s="3" t="s">
        <v>893</v>
      </c>
      <c r="C4" s="1"/>
      <c r="D4" s="1"/>
      <c r="E4" s="1"/>
      <c r="F4" s="1"/>
      <c r="G4" s="8"/>
      <c r="H4" s="1"/>
    </row>
    <row r="5" spans="1:8" ht="13.8" x14ac:dyDescent="0.3">
      <c r="A5" s="238"/>
      <c r="B5" s="1"/>
      <c r="C5" s="1"/>
      <c r="D5" s="1"/>
      <c r="E5" s="1"/>
      <c r="F5" s="1"/>
      <c r="G5" s="1"/>
      <c r="H5" s="1"/>
    </row>
    <row r="6" spans="1:8" ht="14.4" thickBot="1" x14ac:dyDescent="0.35">
      <c r="A6" s="238"/>
      <c r="B6" s="1"/>
      <c r="C6" s="1"/>
      <c r="D6" s="1"/>
      <c r="E6" s="1"/>
      <c r="F6" s="1"/>
      <c r="G6" s="1"/>
      <c r="H6" s="1"/>
    </row>
    <row r="7" spans="1:8" ht="18" customHeight="1" thickTop="1" thickBot="1" x14ac:dyDescent="0.35">
      <c r="A7" s="238"/>
      <c r="B7" s="50" t="s">
        <v>510</v>
      </c>
      <c r="C7" s="397"/>
      <c r="D7" s="398"/>
      <c r="E7" s="398"/>
      <c r="F7" s="399"/>
      <c r="G7" s="400"/>
      <c r="H7" s="77"/>
    </row>
    <row r="8" spans="1:8" ht="17.399999999999999" customHeight="1" x14ac:dyDescent="0.3">
      <c r="A8" s="401"/>
      <c r="B8" s="44">
        <v>1</v>
      </c>
      <c r="C8" s="7" t="s">
        <v>894</v>
      </c>
      <c r="D8" s="15"/>
      <c r="E8" s="15"/>
      <c r="F8" s="354"/>
      <c r="G8" s="402"/>
      <c r="H8" s="1"/>
    </row>
    <row r="9" spans="1:8" s="24" customFormat="1" ht="17.399999999999999" customHeight="1" x14ac:dyDescent="0.3">
      <c r="A9" s="403"/>
      <c r="B9" s="84" t="s">
        <v>42</v>
      </c>
      <c r="C9" s="85" t="s">
        <v>43</v>
      </c>
      <c r="D9" s="5" t="s">
        <v>437</v>
      </c>
      <c r="E9" s="5">
        <v>1</v>
      </c>
      <c r="F9" s="404">
        <f>cijena_servis_ODV_KP1</f>
        <v>0</v>
      </c>
      <c r="G9" s="405">
        <f>E9*F9</f>
        <v>0</v>
      </c>
      <c r="H9" s="46"/>
    </row>
    <row r="10" spans="1:8" s="24" customFormat="1" ht="17.399999999999999" customHeight="1" x14ac:dyDescent="0.3">
      <c r="A10" s="403"/>
      <c r="B10" s="84" t="s">
        <v>2</v>
      </c>
      <c r="C10" s="85" t="s">
        <v>24</v>
      </c>
      <c r="D10" s="88" t="s">
        <v>437</v>
      </c>
      <c r="E10" s="88">
        <v>1</v>
      </c>
      <c r="F10" s="406">
        <f>cijena_pregled_ODV_KP1</f>
        <v>0</v>
      </c>
      <c r="G10" s="407">
        <f t="shared" ref="G10:G11" si="0">E10*F10</f>
        <v>0</v>
      </c>
      <c r="H10" s="46"/>
    </row>
    <row r="11" spans="1:8" s="24" customFormat="1" ht="17.399999999999999" customHeight="1" x14ac:dyDescent="0.3">
      <c r="A11" s="403"/>
      <c r="B11" s="84" t="s">
        <v>819</v>
      </c>
      <c r="C11" s="85" t="s">
        <v>157</v>
      </c>
      <c r="D11" s="88" t="s">
        <v>46</v>
      </c>
      <c r="E11" s="88">
        <v>1</v>
      </c>
      <c r="F11" s="406">
        <f>cijena_rekonstrukcija_ODV_KP1</f>
        <v>0</v>
      </c>
      <c r="G11" s="407">
        <f t="shared" si="0"/>
        <v>0</v>
      </c>
      <c r="H11" s="46"/>
    </row>
    <row r="12" spans="1:8" s="30" customFormat="1" ht="5.25" customHeight="1" x14ac:dyDescent="0.3">
      <c r="A12" s="401"/>
      <c r="B12" s="86"/>
      <c r="C12" s="87"/>
      <c r="D12" s="408"/>
      <c r="E12" s="408"/>
      <c r="F12" s="409"/>
      <c r="G12" s="410"/>
      <c r="H12" s="91"/>
    </row>
    <row r="13" spans="1:8" ht="17.399999999999999" customHeight="1" x14ac:dyDescent="0.3">
      <c r="A13" s="401"/>
      <c r="B13" s="44">
        <v>2</v>
      </c>
      <c r="C13" s="7" t="s">
        <v>895</v>
      </c>
      <c r="D13" s="15"/>
      <c r="E13" s="15"/>
      <c r="F13" s="354"/>
      <c r="G13" s="402"/>
      <c r="H13" s="1"/>
    </row>
    <row r="14" spans="1:8" s="24" customFormat="1" ht="17.399999999999999" customHeight="1" x14ac:dyDescent="0.3">
      <c r="A14" s="403"/>
      <c r="B14" s="84" t="s">
        <v>42</v>
      </c>
      <c r="C14" s="85" t="s">
        <v>43</v>
      </c>
      <c r="D14" s="5" t="s">
        <v>437</v>
      </c>
      <c r="E14" s="5">
        <v>1</v>
      </c>
      <c r="F14" s="404">
        <f>cijena_servis_ODV_KP2</f>
        <v>0</v>
      </c>
      <c r="G14" s="405">
        <f t="shared" ref="G14:G15" si="1">E14*F14</f>
        <v>0</v>
      </c>
      <c r="H14" s="46"/>
    </row>
    <row r="15" spans="1:8" s="24" customFormat="1" ht="17.399999999999999" customHeight="1" x14ac:dyDescent="0.3">
      <c r="A15" s="403"/>
      <c r="B15" s="84" t="s">
        <v>2</v>
      </c>
      <c r="C15" s="85" t="s">
        <v>24</v>
      </c>
      <c r="D15" s="88" t="s">
        <v>437</v>
      </c>
      <c r="E15" s="88">
        <v>1</v>
      </c>
      <c r="F15" s="406">
        <f>cijena_pregled_ODV_KP2</f>
        <v>0</v>
      </c>
      <c r="G15" s="407">
        <f t="shared" si="1"/>
        <v>0</v>
      </c>
      <c r="H15" s="46"/>
    </row>
    <row r="16" spans="1:8" s="30" customFormat="1" ht="5.25" customHeight="1" x14ac:dyDescent="0.3">
      <c r="A16" s="401"/>
      <c r="B16" s="86"/>
      <c r="C16" s="87"/>
      <c r="D16" s="408"/>
      <c r="E16" s="408"/>
      <c r="F16" s="409"/>
      <c r="G16" s="410"/>
      <c r="H16" s="91"/>
    </row>
    <row r="17" spans="1:8" ht="13.8" x14ac:dyDescent="0.3">
      <c r="A17" s="401"/>
      <c r="B17" s="44">
        <v>3</v>
      </c>
      <c r="C17" s="7" t="s">
        <v>204</v>
      </c>
      <c r="D17" s="15"/>
      <c r="E17" s="15"/>
      <c r="F17" s="354"/>
      <c r="G17" s="402"/>
      <c r="H17" s="1"/>
    </row>
    <row r="18" spans="1:8" s="24" customFormat="1" ht="17.399999999999999" customHeight="1" x14ac:dyDescent="0.3">
      <c r="A18" s="403"/>
      <c r="B18" s="84" t="s">
        <v>42</v>
      </c>
      <c r="C18" s="85" t="s">
        <v>431</v>
      </c>
      <c r="D18" s="190" t="s">
        <v>437</v>
      </c>
      <c r="E18" s="190">
        <v>1</v>
      </c>
      <c r="F18" s="411">
        <f>Troškovi_servis_ODV</f>
        <v>0</v>
      </c>
      <c r="G18" s="412">
        <f>E18*F18</f>
        <v>0</v>
      </c>
      <c r="H18" s="46"/>
    </row>
    <row r="19" spans="1:8" s="24" customFormat="1" ht="17.399999999999999" customHeight="1" x14ac:dyDescent="0.3">
      <c r="A19" s="403"/>
      <c r="B19" s="84" t="s">
        <v>23</v>
      </c>
      <c r="C19" s="85" t="s">
        <v>432</v>
      </c>
      <c r="D19" s="88" t="s">
        <v>437</v>
      </c>
      <c r="E19" s="88">
        <v>1</v>
      </c>
      <c r="F19" s="406">
        <f>Troškovi_pregled_ODV</f>
        <v>0</v>
      </c>
      <c r="G19" s="407">
        <f>E19*F19</f>
        <v>0</v>
      </c>
      <c r="H19" s="46"/>
    </row>
    <row r="20" spans="1:8" s="30" customFormat="1" ht="5.25" customHeight="1" x14ac:dyDescent="0.3">
      <c r="A20" s="401"/>
      <c r="B20" s="413"/>
      <c r="C20" s="41"/>
      <c r="D20" s="408"/>
      <c r="E20" s="408"/>
      <c r="F20" s="409"/>
      <c r="G20" s="410"/>
      <c r="H20" s="91"/>
    </row>
    <row r="21" spans="1:8" ht="17.399999999999999" customHeight="1" x14ac:dyDescent="0.3">
      <c r="A21" s="401"/>
      <c r="B21" s="44">
        <v>4</v>
      </c>
      <c r="C21" s="7" t="s">
        <v>898</v>
      </c>
      <c r="D21" s="15"/>
      <c r="E21" s="15"/>
      <c r="F21" s="354"/>
      <c r="G21" s="402"/>
      <c r="H21" s="1"/>
    </row>
    <row r="22" spans="1:8" s="24" customFormat="1" ht="17.399999999999999" customHeight="1" x14ac:dyDescent="0.3">
      <c r="A22" s="403"/>
      <c r="B22" s="84" t="s">
        <v>819</v>
      </c>
      <c r="C22" s="85" t="s">
        <v>157</v>
      </c>
      <c r="D22" s="88" t="s">
        <v>46</v>
      </c>
      <c r="E22" s="88">
        <v>1</v>
      </c>
      <c r="F22" s="406">
        <f>cijena_rekonstrukcija_ODV_KP3</f>
        <v>0</v>
      </c>
      <c r="G22" s="407">
        <f t="shared" ref="G22" si="2">E22*F22</f>
        <v>0</v>
      </c>
      <c r="H22" s="46"/>
    </row>
    <row r="23" spans="1:8" s="30" customFormat="1" ht="5.25" customHeight="1" x14ac:dyDescent="0.3">
      <c r="A23" s="401"/>
      <c r="B23" s="86"/>
      <c r="C23" s="87"/>
      <c r="D23" s="408"/>
      <c r="E23" s="408"/>
      <c r="F23" s="409"/>
      <c r="G23" s="410"/>
      <c r="H23" s="91"/>
    </row>
    <row r="24" spans="1:8" ht="13.8" x14ac:dyDescent="0.3">
      <c r="A24" s="401"/>
      <c r="B24" s="44">
        <v>5</v>
      </c>
      <c r="C24" s="7" t="s">
        <v>221</v>
      </c>
      <c r="D24" s="15"/>
      <c r="E24" s="15"/>
      <c r="F24" s="354"/>
      <c r="G24" s="402"/>
      <c r="H24" s="1"/>
    </row>
    <row r="25" spans="1:8" s="24" customFormat="1" ht="17.399999999999999" customHeight="1" x14ac:dyDescent="0.3">
      <c r="A25" s="403"/>
      <c r="B25" s="84"/>
      <c r="C25" s="85" t="s">
        <v>221</v>
      </c>
      <c r="D25" s="190" t="s">
        <v>46</v>
      </c>
      <c r="E25" s="190">
        <v>1</v>
      </c>
      <c r="F25" s="411">
        <f>cijena_kemikalija</f>
        <v>0</v>
      </c>
      <c r="G25" s="412">
        <f>E25*F25</f>
        <v>0</v>
      </c>
      <c r="H25" s="46"/>
    </row>
    <row r="26" spans="1:8" s="30" customFormat="1" ht="5.25" customHeight="1" x14ac:dyDescent="0.3">
      <c r="A26" s="401"/>
      <c r="B26" s="413"/>
      <c r="C26" s="41"/>
      <c r="D26" s="408"/>
      <c r="E26" s="408"/>
      <c r="F26" s="409"/>
      <c r="G26" s="410"/>
      <c r="H26" s="91"/>
    </row>
    <row r="27" spans="1:8" ht="15" thickBot="1" x14ac:dyDescent="0.35">
      <c r="A27" s="5"/>
      <c r="B27" s="414"/>
      <c r="C27" s="45" t="s">
        <v>135</v>
      </c>
      <c r="D27" s="45"/>
      <c r="E27" s="45"/>
      <c r="F27" s="119"/>
      <c r="G27" s="415">
        <f>SUM(G8:G26)</f>
        <v>0</v>
      </c>
      <c r="H27" s="1"/>
    </row>
    <row r="28" spans="1:8" ht="14.4" thickTop="1" x14ac:dyDescent="0.3">
      <c r="A28" s="5"/>
      <c r="B28" s="11"/>
      <c r="C28" s="5"/>
      <c r="D28" s="416"/>
      <c r="E28" s="4"/>
      <c r="F28" s="416"/>
      <c r="G28" s="9"/>
      <c r="H28" s="4"/>
    </row>
    <row r="29" spans="1:8" ht="13.8" x14ac:dyDescent="0.3">
      <c r="A29" s="5"/>
      <c r="B29" s="11"/>
      <c r="C29" s="5"/>
      <c r="D29" s="416"/>
      <c r="E29" s="4"/>
      <c r="F29" s="416"/>
      <c r="G29" s="9"/>
      <c r="H29" s="4"/>
    </row>
    <row r="30" spans="1:8" s="1" customFormat="1" ht="13.8" x14ac:dyDescent="0.3">
      <c r="A30" s="5"/>
    </row>
    <row r="31" spans="1:8" s="1" customFormat="1" ht="13.8" x14ac:dyDescent="0.3">
      <c r="A31" s="5"/>
    </row>
    <row r="32" spans="1:8" s="1" customFormat="1" ht="13.8" x14ac:dyDescent="0.3">
      <c r="A32" s="5"/>
    </row>
    <row r="33" spans="1:8" ht="13.8" x14ac:dyDescent="0.3">
      <c r="A33" s="5"/>
      <c r="B33" s="1"/>
      <c r="C33" s="1"/>
      <c r="D33" s="1"/>
      <c r="E33" s="1"/>
      <c r="F33" s="1"/>
      <c r="G33" s="1"/>
      <c r="H33" s="1"/>
    </row>
    <row r="34" spans="1:8" ht="13.8" x14ac:dyDescent="0.3">
      <c r="A34" s="5"/>
      <c r="B34" s="1"/>
      <c r="C34" s="1"/>
      <c r="D34" s="1"/>
      <c r="E34" s="1"/>
      <c r="F34" s="1"/>
      <c r="G34" s="1"/>
      <c r="H34" s="1"/>
    </row>
    <row r="35" spans="1:8" ht="13.8" x14ac:dyDescent="0.3">
      <c r="A35" s="5"/>
      <c r="B35" s="1"/>
      <c r="C35" s="1"/>
      <c r="D35" s="1"/>
      <c r="E35" s="1"/>
      <c r="F35" s="1"/>
      <c r="G35" s="1"/>
      <c r="H35" s="1"/>
    </row>
  </sheetData>
  <phoneticPr fontId="3" type="noConversion"/>
  <pageMargins left="0.43307086614173229" right="0.74803149606299213" top="0.55118110236220474" bottom="0.98425196850393704" header="0.35433070866141736" footer="0.51181102362204722"/>
  <pageSetup paperSize="9" orientation="portrait" blackAndWhite="1" verticalDpi="1200" r:id="rId1"/>
  <headerFooter alignWithMargins="0">
    <oddFooter>&amp;LTroškovnik, rekapitulacija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 codeName="Sheet34">
    <tabColor indexed="35"/>
    <pageSetUpPr fitToPage="1"/>
  </sheetPr>
  <dimension ref="A7:I51"/>
  <sheetViews>
    <sheetView showGridLines="0" showZeros="0" workbookViewId="0">
      <selection activeCell="N37" sqref="N37"/>
    </sheetView>
  </sheetViews>
  <sheetFormatPr defaultColWidth="8.88671875" defaultRowHeight="13.2" x14ac:dyDescent="0.25"/>
  <cols>
    <col min="1" max="16384" width="8.88671875" style="49"/>
  </cols>
  <sheetData>
    <row r="7" spans="1:9" ht="13.8" x14ac:dyDescent="0.25">
      <c r="A7" s="440" t="s">
        <v>398</v>
      </c>
      <c r="B7" s="440"/>
      <c r="C7" s="440"/>
      <c r="D7" s="440"/>
      <c r="E7" s="440"/>
      <c r="F7" s="440"/>
      <c r="G7" s="440"/>
      <c r="H7" s="440"/>
      <c r="I7" s="440"/>
    </row>
    <row r="10" spans="1:9" ht="13.8" x14ac:dyDescent="0.25">
      <c r="A10" s="441" t="s">
        <v>96</v>
      </c>
      <c r="B10" s="441"/>
      <c r="C10" s="441"/>
      <c r="D10" s="441"/>
      <c r="E10" s="441"/>
      <c r="F10" s="441"/>
      <c r="G10" s="441"/>
      <c r="H10" s="441"/>
      <c r="I10" s="441"/>
    </row>
    <row r="11" spans="1:9" ht="13.8" x14ac:dyDescent="0.25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3.8" x14ac:dyDescent="0.25">
      <c r="A12" s="441" t="s">
        <v>97</v>
      </c>
      <c r="B12" s="441"/>
      <c r="C12" s="441"/>
      <c r="D12" s="441"/>
      <c r="E12" s="441"/>
      <c r="F12" s="441"/>
      <c r="G12" s="441"/>
      <c r="H12" s="441"/>
      <c r="I12" s="441"/>
    </row>
    <row r="13" spans="1:9" ht="13.8" x14ac:dyDescent="0.25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13.8" x14ac:dyDescent="0.25">
      <c r="A14" s="438" t="s">
        <v>890</v>
      </c>
      <c r="B14" s="438"/>
      <c r="C14" s="438"/>
      <c r="D14" s="438"/>
      <c r="E14" s="438"/>
      <c r="F14" s="438"/>
      <c r="G14" s="438"/>
      <c r="H14" s="438"/>
      <c r="I14" s="438"/>
    </row>
    <row r="15" spans="1:9" ht="13.8" x14ac:dyDescent="0.25">
      <c r="A15" s="442"/>
      <c r="B15" s="442"/>
      <c r="C15" s="442"/>
      <c r="D15" s="442"/>
      <c r="E15" s="442"/>
      <c r="F15" s="442"/>
      <c r="G15" s="442"/>
      <c r="H15" s="442"/>
      <c r="I15" s="442"/>
    </row>
    <row r="51" spans="1:9" x14ac:dyDescent="0.25">
      <c r="A51" s="439">
        <v>45345</v>
      </c>
      <c r="B51" s="439"/>
      <c r="C51" s="439"/>
      <c r="D51" s="439"/>
      <c r="E51" s="439"/>
      <c r="F51" s="439"/>
      <c r="G51" s="439"/>
      <c r="H51" s="439"/>
      <c r="I51" s="439"/>
    </row>
  </sheetData>
  <mergeCells count="6">
    <mergeCell ref="A7:I7"/>
    <mergeCell ref="A51:I51"/>
    <mergeCell ref="A10:I10"/>
    <mergeCell ref="A12:I12"/>
    <mergeCell ref="A14:I14"/>
    <mergeCell ref="A15:I15"/>
  </mergeCells>
  <phoneticPr fontId="3" type="noConversion"/>
  <pageMargins left="0.75" right="0.75" top="1" bottom="1" header="0.5" footer="0.5"/>
  <pageSetup paperSize="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 codeName="Sheet35">
    <tabColor indexed="42"/>
    <pageSetUpPr fitToPage="1"/>
  </sheetPr>
  <dimension ref="A1:H368"/>
  <sheetViews>
    <sheetView showGridLines="0" showZeros="0" tabSelected="1" topLeftCell="A361" zoomScaleNormal="100" workbookViewId="0">
      <selection activeCell="A369" sqref="A369:XFD372"/>
    </sheetView>
  </sheetViews>
  <sheetFormatPr defaultRowHeight="13.2" x14ac:dyDescent="0.25"/>
  <cols>
    <col min="1" max="1" width="2.44140625" style="43" customWidth="1"/>
    <col min="2" max="2" width="8.88671875" style="43" customWidth="1"/>
    <col min="3" max="3" width="10.6640625" style="43" customWidth="1"/>
    <col min="4" max="4" width="36.21875" style="43" customWidth="1"/>
    <col min="5" max="5" width="4.88671875" style="43" customWidth="1"/>
    <col min="6" max="6" width="4.109375" style="109" customWidth="1"/>
    <col min="7" max="7" width="11.5546875" style="43" customWidth="1"/>
    <col min="8" max="8" width="11.21875" style="43" customWidth="1"/>
    <col min="9" max="16384" width="8.88671875" style="43"/>
  </cols>
  <sheetData>
    <row r="1" spans="1:8" ht="9.75" customHeight="1" x14ac:dyDescent="0.3">
      <c r="A1" s="238"/>
      <c r="B1" s="379"/>
      <c r="C1" s="26"/>
      <c r="D1" s="26"/>
      <c r="E1" s="26"/>
      <c r="F1" s="26"/>
      <c r="G1" s="284"/>
      <c r="H1" s="378"/>
    </row>
    <row r="2" spans="1:8" ht="15.6" x14ac:dyDescent="0.3">
      <c r="A2" s="238"/>
      <c r="B2" s="239" t="s">
        <v>890</v>
      </c>
      <c r="C2" s="1"/>
      <c r="D2" s="1"/>
      <c r="E2" s="1"/>
      <c r="F2" s="40"/>
      <c r="G2" s="4"/>
      <c r="H2" s="1"/>
    </row>
    <row r="3" spans="1:8" ht="14.4" x14ac:dyDescent="0.3">
      <c r="A3" s="238"/>
      <c r="B3" s="3" t="s">
        <v>891</v>
      </c>
      <c r="C3" s="417"/>
      <c r="D3" s="1"/>
      <c r="E3" s="1"/>
      <c r="F3" s="3"/>
      <c r="G3" s="4"/>
      <c r="H3" s="1"/>
    </row>
    <row r="4" spans="1:8" ht="14.4" x14ac:dyDescent="0.3">
      <c r="A4" s="238"/>
      <c r="B4" s="3" t="s">
        <v>893</v>
      </c>
      <c r="C4" s="241"/>
      <c r="D4" s="1"/>
      <c r="E4" s="1"/>
      <c r="F4" s="3"/>
      <c r="G4" s="4"/>
      <c r="H4" s="1"/>
    </row>
    <row r="5" spans="1:8" ht="14.4" x14ac:dyDescent="0.3">
      <c r="A5" s="238"/>
      <c r="B5" s="26"/>
      <c r="C5" s="1"/>
      <c r="D5" s="1"/>
      <c r="E5" s="1"/>
      <c r="F5" s="3"/>
      <c r="G5" s="4"/>
      <c r="H5" s="1"/>
    </row>
    <row r="6" spans="1:8" ht="13.8" x14ac:dyDescent="0.3">
      <c r="A6" s="257"/>
      <c r="B6" s="11"/>
      <c r="C6" s="3"/>
      <c r="D6" s="1"/>
      <c r="E6" s="1"/>
      <c r="F6" s="5"/>
      <c r="G6" s="1"/>
      <c r="H6" s="1"/>
    </row>
    <row r="7" spans="1:8" ht="14.4" x14ac:dyDescent="0.3">
      <c r="A7" s="257"/>
      <c r="B7" s="27" t="s">
        <v>55</v>
      </c>
      <c r="C7" s="240" t="s">
        <v>477</v>
      </c>
      <c r="D7" s="1"/>
      <c r="E7" s="1"/>
      <c r="F7" s="5"/>
      <c r="G7" s="1"/>
      <c r="H7" s="1"/>
    </row>
    <row r="8" spans="1:8" ht="13.8" x14ac:dyDescent="0.3">
      <c r="A8" s="257"/>
      <c r="B8" s="6"/>
      <c r="C8" s="6" t="s">
        <v>28</v>
      </c>
      <c r="D8" s="1"/>
      <c r="E8" s="1"/>
      <c r="F8" s="5"/>
      <c r="G8" s="1"/>
      <c r="H8" s="1"/>
    </row>
    <row r="9" spans="1:8" ht="14.4" thickBot="1" x14ac:dyDescent="0.35">
      <c r="A9" s="257"/>
      <c r="B9" s="11"/>
      <c r="C9" s="1"/>
      <c r="D9" s="1"/>
      <c r="E9" s="1"/>
      <c r="F9" s="5"/>
      <c r="G9" s="1"/>
      <c r="H9" s="1"/>
    </row>
    <row r="10" spans="1:8" ht="28.2" thickBot="1" x14ac:dyDescent="0.35">
      <c r="A10" s="238"/>
      <c r="B10" s="242" t="s">
        <v>30</v>
      </c>
      <c r="C10" s="243" t="s">
        <v>188</v>
      </c>
      <c r="D10" s="17" t="s">
        <v>190</v>
      </c>
      <c r="E10" s="244" t="s">
        <v>31</v>
      </c>
      <c r="F10" s="245" t="s">
        <v>32</v>
      </c>
      <c r="G10" s="246" t="s">
        <v>923</v>
      </c>
      <c r="H10" s="247" t="s">
        <v>924</v>
      </c>
    </row>
    <row r="11" spans="1:8" ht="7.5" customHeight="1" x14ac:dyDescent="0.3">
      <c r="A11" s="257"/>
      <c r="B11" s="248"/>
      <c r="C11" s="249"/>
      <c r="D11" s="250"/>
      <c r="E11" s="248"/>
      <c r="F11" s="248"/>
      <c r="G11" s="251"/>
      <c r="H11" s="251"/>
    </row>
    <row r="12" spans="1:8" ht="7.5" customHeight="1" thickBot="1" x14ac:dyDescent="0.35">
      <c r="A12" s="257"/>
      <c r="B12" s="248"/>
      <c r="C12" s="249"/>
      <c r="D12" s="250"/>
      <c r="E12" s="248"/>
      <c r="F12" s="248"/>
      <c r="G12" s="251"/>
      <c r="H12" s="251"/>
    </row>
    <row r="13" spans="1:8" ht="15" customHeight="1" x14ac:dyDescent="0.3">
      <c r="A13" s="423"/>
      <c r="B13" s="201" t="s">
        <v>852</v>
      </c>
      <c r="C13" s="203"/>
      <c r="D13" s="203"/>
      <c r="E13" s="203"/>
      <c r="F13" s="202"/>
      <c r="G13" s="418"/>
      <c r="H13" s="204"/>
    </row>
    <row r="14" spans="1:8" ht="15" customHeight="1" x14ac:dyDescent="0.3">
      <c r="A14" s="424"/>
      <c r="B14" s="205" t="s">
        <v>853</v>
      </c>
      <c r="C14" s="129"/>
      <c r="D14" s="57"/>
      <c r="E14" s="57"/>
      <c r="F14" s="57"/>
      <c r="G14" s="57"/>
      <c r="H14" s="58"/>
    </row>
    <row r="15" spans="1:8" ht="13.8" x14ac:dyDescent="0.3">
      <c r="A15" s="77"/>
      <c r="B15" s="59" t="s">
        <v>44</v>
      </c>
      <c r="C15" s="61" t="s">
        <v>502</v>
      </c>
      <c r="D15" s="60" t="s">
        <v>454</v>
      </c>
      <c r="E15" s="53" t="s">
        <v>29</v>
      </c>
      <c r="F15" s="330">
        <v>1</v>
      </c>
      <c r="G15" s="51"/>
      <c r="H15" s="263">
        <f t="shared" ref="H15:H20" si="0">F15*G15</f>
        <v>0</v>
      </c>
    </row>
    <row r="16" spans="1:8" ht="13.8" x14ac:dyDescent="0.3">
      <c r="A16" s="77"/>
      <c r="B16" s="59" t="s">
        <v>47</v>
      </c>
      <c r="C16" s="61" t="s">
        <v>503</v>
      </c>
      <c r="D16" s="60" t="s">
        <v>476</v>
      </c>
      <c r="E16" s="53" t="s">
        <v>29</v>
      </c>
      <c r="F16" s="330">
        <v>1</v>
      </c>
      <c r="G16" s="51"/>
      <c r="H16" s="263">
        <f t="shared" si="0"/>
        <v>0</v>
      </c>
    </row>
    <row r="17" spans="1:8" ht="13.8" x14ac:dyDescent="0.3">
      <c r="A17" s="77"/>
      <c r="B17" s="59" t="s">
        <v>47</v>
      </c>
      <c r="C17" s="61" t="s">
        <v>768</v>
      </c>
      <c r="D17" s="60" t="s">
        <v>769</v>
      </c>
      <c r="E17" s="53" t="s">
        <v>50</v>
      </c>
      <c r="F17" s="330">
        <v>1</v>
      </c>
      <c r="G17" s="51"/>
      <c r="H17" s="263">
        <f t="shared" si="0"/>
        <v>0</v>
      </c>
    </row>
    <row r="18" spans="1:8" ht="31.8" customHeight="1" x14ac:dyDescent="0.3">
      <c r="A18" s="77"/>
      <c r="B18" s="59" t="s">
        <v>47</v>
      </c>
      <c r="C18" s="199" t="s">
        <v>842</v>
      </c>
      <c r="D18" s="200" t="s">
        <v>843</v>
      </c>
      <c r="E18" s="53" t="s">
        <v>50</v>
      </c>
      <c r="F18" s="330">
        <v>1</v>
      </c>
      <c r="G18" s="51"/>
      <c r="H18" s="263">
        <f t="shared" si="0"/>
        <v>0</v>
      </c>
    </row>
    <row r="19" spans="1:8" ht="41.4" x14ac:dyDescent="0.3">
      <c r="A19" s="425"/>
      <c r="B19" s="78" t="s">
        <v>44</v>
      </c>
      <c r="C19" s="104" t="s">
        <v>908</v>
      </c>
      <c r="D19" s="95" t="s">
        <v>473</v>
      </c>
      <c r="E19" s="53" t="s">
        <v>46</v>
      </c>
      <c r="F19" s="419">
        <v>1</v>
      </c>
      <c r="G19" s="262"/>
      <c r="H19" s="263">
        <f t="shared" si="0"/>
        <v>0</v>
      </c>
    </row>
    <row r="20" spans="1:8" ht="42" thickBot="1" x14ac:dyDescent="0.35">
      <c r="A20" s="425"/>
      <c r="B20" s="78" t="s">
        <v>53</v>
      </c>
      <c r="C20" s="104" t="s">
        <v>909</v>
      </c>
      <c r="D20" s="95" t="s">
        <v>474</v>
      </c>
      <c r="E20" s="53" t="s">
        <v>46</v>
      </c>
      <c r="F20" s="347">
        <v>1</v>
      </c>
      <c r="G20" s="262"/>
      <c r="H20" s="263">
        <f t="shared" si="0"/>
        <v>0</v>
      </c>
    </row>
    <row r="21" spans="1:8" ht="15" customHeight="1" thickBot="1" x14ac:dyDescent="0.35">
      <c r="A21" s="423"/>
      <c r="B21" s="207" t="s">
        <v>854</v>
      </c>
      <c r="C21" s="209"/>
      <c r="D21" s="209"/>
      <c r="E21" s="209"/>
      <c r="F21" s="208"/>
      <c r="G21" s="420"/>
      <c r="H21" s="210"/>
    </row>
    <row r="22" spans="1:8" ht="14.4" thickTop="1" x14ac:dyDescent="0.3">
      <c r="A22" s="426"/>
      <c r="B22" s="124"/>
      <c r="C22" s="125" t="s">
        <v>450</v>
      </c>
      <c r="D22" s="125"/>
      <c r="E22" s="125"/>
      <c r="F22" s="126"/>
      <c r="G22" s="126"/>
      <c r="H22" s="127"/>
    </row>
    <row r="23" spans="1:8" ht="17.25" customHeight="1" x14ac:dyDescent="0.3">
      <c r="A23" s="424"/>
      <c r="B23" s="211" t="s">
        <v>855</v>
      </c>
      <c r="C23" s="212" t="s">
        <v>203</v>
      </c>
      <c r="D23" s="213"/>
      <c r="E23" s="212"/>
      <c r="F23" s="212"/>
      <c r="G23" s="212"/>
      <c r="H23" s="214"/>
    </row>
    <row r="24" spans="1:8" ht="16.5" customHeight="1" x14ac:dyDescent="0.3">
      <c r="A24" s="427"/>
      <c r="B24" s="59" t="s">
        <v>44</v>
      </c>
      <c r="C24" s="51" t="s">
        <v>172</v>
      </c>
      <c r="D24" s="52" t="s">
        <v>173</v>
      </c>
      <c r="E24" s="53" t="s">
        <v>50</v>
      </c>
      <c r="F24" s="347">
        <v>1</v>
      </c>
      <c r="G24" s="51"/>
      <c r="H24" s="263">
        <f>F24*G24</f>
        <v>0</v>
      </c>
    </row>
    <row r="25" spans="1:8" ht="17.25" customHeight="1" x14ac:dyDescent="0.3">
      <c r="A25" s="424"/>
      <c r="B25" s="215" t="s">
        <v>856</v>
      </c>
      <c r="C25" s="216" t="s">
        <v>798</v>
      </c>
      <c r="D25" s="217"/>
      <c r="E25" s="216"/>
      <c r="F25" s="216"/>
      <c r="G25" s="216"/>
      <c r="H25" s="218"/>
    </row>
    <row r="26" spans="1:8" ht="16.5" customHeight="1" x14ac:dyDescent="0.3">
      <c r="A26" s="428"/>
      <c r="B26" s="114" t="s">
        <v>857</v>
      </c>
      <c r="C26" s="219"/>
      <c r="D26" s="220" t="s">
        <v>554</v>
      </c>
      <c r="E26" s="221"/>
      <c r="F26" s="222">
        <v>1</v>
      </c>
      <c r="G26" s="219"/>
      <c r="H26" s="421"/>
    </row>
    <row r="27" spans="1:8" ht="16.5" customHeight="1" x14ac:dyDescent="0.3">
      <c r="A27" s="427"/>
      <c r="B27" s="59" t="s">
        <v>44</v>
      </c>
      <c r="C27" s="51" t="s">
        <v>555</v>
      </c>
      <c r="D27" s="52" t="s">
        <v>783</v>
      </c>
      <c r="E27" s="53" t="s">
        <v>46</v>
      </c>
      <c r="F27" s="347">
        <f t="shared" ref="F27:F28" si="1">F$26</f>
        <v>1</v>
      </c>
      <c r="G27" s="51"/>
      <c r="H27" s="263">
        <f>F27*G27</f>
        <v>0</v>
      </c>
    </row>
    <row r="28" spans="1:8" ht="16.5" customHeight="1" x14ac:dyDescent="0.3">
      <c r="A28" s="427"/>
      <c r="B28" s="59" t="s">
        <v>47</v>
      </c>
      <c r="C28" s="51" t="s">
        <v>770</v>
      </c>
      <c r="D28" s="52" t="s">
        <v>556</v>
      </c>
      <c r="E28" s="53" t="s">
        <v>46</v>
      </c>
      <c r="F28" s="347">
        <f t="shared" si="1"/>
        <v>1</v>
      </c>
      <c r="G28" s="51"/>
      <c r="H28" s="263">
        <f>F28*G28</f>
        <v>0</v>
      </c>
    </row>
    <row r="29" spans="1:8" ht="16.5" customHeight="1" x14ac:dyDescent="0.3">
      <c r="A29" s="428"/>
      <c r="B29" s="114" t="s">
        <v>858</v>
      </c>
      <c r="C29" s="219"/>
      <c r="D29" s="220" t="s">
        <v>557</v>
      </c>
      <c r="E29" s="221"/>
      <c r="F29" s="222">
        <v>1</v>
      </c>
      <c r="G29" s="219"/>
      <c r="H29" s="421"/>
    </row>
    <row r="30" spans="1:8" ht="16.5" customHeight="1" x14ac:dyDescent="0.3">
      <c r="A30" s="427"/>
      <c r="B30" s="59" t="s">
        <v>44</v>
      </c>
      <c r="C30" s="51" t="s">
        <v>238</v>
      </c>
      <c r="D30" s="52" t="s">
        <v>239</v>
      </c>
      <c r="E30" s="53" t="s">
        <v>50</v>
      </c>
      <c r="F30" s="347">
        <f>F$29</f>
        <v>1</v>
      </c>
      <c r="G30" s="51"/>
      <c r="H30" s="263">
        <f t="shared" ref="H30:H40" si="2">F30*G30</f>
        <v>0</v>
      </c>
    </row>
    <row r="31" spans="1:8" ht="16.5" customHeight="1" x14ac:dyDescent="0.3">
      <c r="A31" s="427"/>
      <c r="B31" s="59" t="s">
        <v>47</v>
      </c>
      <c r="C31" s="51" t="s">
        <v>54</v>
      </c>
      <c r="D31" s="52" t="s">
        <v>165</v>
      </c>
      <c r="E31" s="53" t="s">
        <v>50</v>
      </c>
      <c r="F31" s="347">
        <f t="shared" ref="F31:F40" si="3">F$29</f>
        <v>1</v>
      </c>
      <c r="G31" s="51"/>
      <c r="H31" s="263">
        <f t="shared" si="2"/>
        <v>0</v>
      </c>
    </row>
    <row r="32" spans="1:8" ht="16.5" customHeight="1" x14ac:dyDescent="0.3">
      <c r="A32" s="427"/>
      <c r="B32" s="59" t="s">
        <v>48</v>
      </c>
      <c r="C32" s="51" t="s">
        <v>56</v>
      </c>
      <c r="D32" s="52" t="s">
        <v>166</v>
      </c>
      <c r="E32" s="53" t="s">
        <v>50</v>
      </c>
      <c r="F32" s="347">
        <f t="shared" si="3"/>
        <v>1</v>
      </c>
      <c r="G32" s="51"/>
      <c r="H32" s="263">
        <f t="shared" si="2"/>
        <v>0</v>
      </c>
    </row>
    <row r="33" spans="1:8" ht="16.5" customHeight="1" x14ac:dyDescent="0.3">
      <c r="A33" s="427"/>
      <c r="B33" s="59" t="s">
        <v>49</v>
      </c>
      <c r="C33" s="51" t="s">
        <v>240</v>
      </c>
      <c r="D33" s="52" t="s">
        <v>558</v>
      </c>
      <c r="E33" s="53" t="s">
        <v>50</v>
      </c>
      <c r="F33" s="347">
        <f t="shared" si="3"/>
        <v>1</v>
      </c>
      <c r="G33" s="51"/>
      <c r="H33" s="263">
        <f t="shared" si="2"/>
        <v>0</v>
      </c>
    </row>
    <row r="34" spans="1:8" ht="16.5" customHeight="1" x14ac:dyDescent="0.3">
      <c r="A34" s="427"/>
      <c r="B34" s="59" t="s">
        <v>51</v>
      </c>
      <c r="C34" s="51" t="s">
        <v>90</v>
      </c>
      <c r="D34" s="52" t="s">
        <v>182</v>
      </c>
      <c r="E34" s="53" t="s">
        <v>50</v>
      </c>
      <c r="F34" s="347">
        <f t="shared" si="3"/>
        <v>1</v>
      </c>
      <c r="G34" s="51"/>
      <c r="H34" s="263">
        <f t="shared" si="2"/>
        <v>0</v>
      </c>
    </row>
    <row r="35" spans="1:8" ht="16.5" customHeight="1" x14ac:dyDescent="0.3">
      <c r="A35" s="427"/>
      <c r="B35" s="59" t="s">
        <v>53</v>
      </c>
      <c r="C35" s="51" t="s">
        <v>91</v>
      </c>
      <c r="D35" s="52" t="s">
        <v>92</v>
      </c>
      <c r="E35" s="53" t="s">
        <v>50</v>
      </c>
      <c r="F35" s="347">
        <f t="shared" si="3"/>
        <v>1</v>
      </c>
      <c r="G35" s="51"/>
      <c r="H35" s="263">
        <f t="shared" si="2"/>
        <v>0</v>
      </c>
    </row>
    <row r="36" spans="1:8" ht="16.5" customHeight="1" x14ac:dyDescent="0.3">
      <c r="A36" s="427"/>
      <c r="B36" s="59" t="s">
        <v>55</v>
      </c>
      <c r="C36" s="51" t="s">
        <v>771</v>
      </c>
      <c r="D36" s="52" t="s">
        <v>559</v>
      </c>
      <c r="E36" s="53" t="s">
        <v>50</v>
      </c>
      <c r="F36" s="347">
        <f t="shared" si="3"/>
        <v>1</v>
      </c>
      <c r="G36" s="51"/>
      <c r="H36" s="263">
        <f t="shared" si="2"/>
        <v>0</v>
      </c>
    </row>
    <row r="37" spans="1:8" ht="16.5" customHeight="1" x14ac:dyDescent="0.3">
      <c r="A37" s="427"/>
      <c r="B37" s="59" t="s">
        <v>57</v>
      </c>
      <c r="C37" s="51" t="s">
        <v>269</v>
      </c>
      <c r="D37" s="52" t="s">
        <v>270</v>
      </c>
      <c r="E37" s="53" t="s">
        <v>50</v>
      </c>
      <c r="F37" s="347">
        <f t="shared" si="3"/>
        <v>1</v>
      </c>
      <c r="G37" s="51"/>
      <c r="H37" s="263">
        <f t="shared" si="2"/>
        <v>0</v>
      </c>
    </row>
    <row r="38" spans="1:8" ht="16.5" customHeight="1" x14ac:dyDescent="0.3">
      <c r="A38" s="427"/>
      <c r="B38" s="59" t="s">
        <v>58</v>
      </c>
      <c r="C38" s="51" t="s">
        <v>27</v>
      </c>
      <c r="D38" s="52" t="s">
        <v>512</v>
      </c>
      <c r="E38" s="53" t="s">
        <v>50</v>
      </c>
      <c r="F38" s="347">
        <f t="shared" si="3"/>
        <v>1</v>
      </c>
      <c r="G38" s="51"/>
      <c r="H38" s="263">
        <f t="shared" si="2"/>
        <v>0</v>
      </c>
    </row>
    <row r="39" spans="1:8" ht="16.5" customHeight="1" x14ac:dyDescent="0.3">
      <c r="A39" s="427"/>
      <c r="B39" s="59" t="s">
        <v>59</v>
      </c>
      <c r="C39" s="51" t="s">
        <v>120</v>
      </c>
      <c r="D39" s="52" t="s">
        <v>513</v>
      </c>
      <c r="E39" s="53" t="s">
        <v>50</v>
      </c>
      <c r="F39" s="347">
        <f t="shared" si="3"/>
        <v>1</v>
      </c>
      <c r="G39" s="51"/>
      <c r="H39" s="263">
        <f t="shared" si="2"/>
        <v>0</v>
      </c>
    </row>
    <row r="40" spans="1:8" ht="16.5" customHeight="1" x14ac:dyDescent="0.3">
      <c r="A40" s="427"/>
      <c r="B40" s="59" t="s">
        <v>60</v>
      </c>
      <c r="C40" s="51" t="s">
        <v>560</v>
      </c>
      <c r="D40" s="52" t="s">
        <v>561</v>
      </c>
      <c r="E40" s="53" t="s">
        <v>50</v>
      </c>
      <c r="F40" s="347">
        <f t="shared" si="3"/>
        <v>1</v>
      </c>
      <c r="G40" s="51"/>
      <c r="H40" s="263">
        <f t="shared" si="2"/>
        <v>0</v>
      </c>
    </row>
    <row r="41" spans="1:8" ht="16.5" customHeight="1" x14ac:dyDescent="0.3">
      <c r="A41" s="428"/>
      <c r="B41" s="114" t="s">
        <v>859</v>
      </c>
      <c r="C41" s="219"/>
      <c r="D41" s="220" t="s">
        <v>562</v>
      </c>
      <c r="E41" s="221"/>
      <c r="F41" s="222">
        <v>1</v>
      </c>
      <c r="G41" s="219"/>
      <c r="H41" s="421"/>
    </row>
    <row r="42" spans="1:8" ht="16.5" customHeight="1" x14ac:dyDescent="0.3">
      <c r="A42" s="427"/>
      <c r="B42" s="59" t="s">
        <v>44</v>
      </c>
      <c r="C42" s="51" t="s">
        <v>52</v>
      </c>
      <c r="D42" s="75" t="s">
        <v>164</v>
      </c>
      <c r="E42" s="53" t="s">
        <v>50</v>
      </c>
      <c r="F42" s="347">
        <f>F$41</f>
        <v>1</v>
      </c>
      <c r="G42" s="51"/>
      <c r="H42" s="263">
        <f t="shared" ref="H42:H51" si="4">F42*G42</f>
        <v>0</v>
      </c>
    </row>
    <row r="43" spans="1:8" ht="16.5" customHeight="1" x14ac:dyDescent="0.3">
      <c r="A43" s="427"/>
      <c r="B43" s="59" t="s">
        <v>47</v>
      </c>
      <c r="C43" s="51" t="s">
        <v>511</v>
      </c>
      <c r="D43" s="52" t="s">
        <v>263</v>
      </c>
      <c r="E43" s="53" t="s">
        <v>50</v>
      </c>
      <c r="F43" s="347">
        <f t="shared" ref="F43:F51" si="5">F$41</f>
        <v>1</v>
      </c>
      <c r="G43" s="51"/>
      <c r="H43" s="263">
        <f t="shared" si="4"/>
        <v>0</v>
      </c>
    </row>
    <row r="44" spans="1:8" ht="16.5" customHeight="1" x14ac:dyDescent="0.3">
      <c r="A44" s="427"/>
      <c r="B44" s="59" t="s">
        <v>48</v>
      </c>
      <c r="C44" s="51" t="s">
        <v>103</v>
      </c>
      <c r="D44" s="52" t="s">
        <v>563</v>
      </c>
      <c r="E44" s="53" t="s">
        <v>50</v>
      </c>
      <c r="F44" s="347">
        <f t="shared" si="5"/>
        <v>1</v>
      </c>
      <c r="G44" s="51"/>
      <c r="H44" s="263">
        <f t="shared" si="4"/>
        <v>0</v>
      </c>
    </row>
    <row r="45" spans="1:8" ht="16.5" customHeight="1" x14ac:dyDescent="0.3">
      <c r="A45" s="427"/>
      <c r="B45" s="59" t="s">
        <v>49</v>
      </c>
      <c r="C45" s="51" t="s">
        <v>302</v>
      </c>
      <c r="D45" s="52" t="s">
        <v>303</v>
      </c>
      <c r="E45" s="53" t="s">
        <v>50</v>
      </c>
      <c r="F45" s="347">
        <f t="shared" si="5"/>
        <v>1</v>
      </c>
      <c r="G45" s="51"/>
      <c r="H45" s="263">
        <f t="shared" si="4"/>
        <v>0</v>
      </c>
    </row>
    <row r="46" spans="1:8" ht="16.5" customHeight="1" x14ac:dyDescent="0.3">
      <c r="A46" s="427"/>
      <c r="B46" s="59" t="s">
        <v>51</v>
      </c>
      <c r="C46" s="51" t="s">
        <v>772</v>
      </c>
      <c r="D46" s="52" t="s">
        <v>564</v>
      </c>
      <c r="E46" s="53" t="s">
        <v>50</v>
      </c>
      <c r="F46" s="347">
        <f t="shared" si="5"/>
        <v>1</v>
      </c>
      <c r="G46" s="51"/>
      <c r="H46" s="263">
        <f t="shared" si="4"/>
        <v>0</v>
      </c>
    </row>
    <row r="47" spans="1:8" ht="16.5" customHeight="1" x14ac:dyDescent="0.3">
      <c r="A47" s="427"/>
      <c r="B47" s="59" t="s">
        <v>53</v>
      </c>
      <c r="C47" s="51" t="s">
        <v>290</v>
      </c>
      <c r="D47" s="52" t="s">
        <v>291</v>
      </c>
      <c r="E47" s="53" t="s">
        <v>50</v>
      </c>
      <c r="F47" s="347">
        <f t="shared" si="5"/>
        <v>1</v>
      </c>
      <c r="G47" s="51"/>
      <c r="H47" s="263">
        <f t="shared" si="4"/>
        <v>0</v>
      </c>
    </row>
    <row r="48" spans="1:8" ht="16.5" customHeight="1" x14ac:dyDescent="0.3">
      <c r="A48" s="427"/>
      <c r="B48" s="59" t="s">
        <v>55</v>
      </c>
      <c r="C48" s="51" t="s">
        <v>773</v>
      </c>
      <c r="D48" s="52" t="s">
        <v>565</v>
      </c>
      <c r="E48" s="53" t="s">
        <v>50</v>
      </c>
      <c r="F48" s="347">
        <f t="shared" si="5"/>
        <v>1</v>
      </c>
      <c r="G48" s="51"/>
      <c r="H48" s="263">
        <f t="shared" si="4"/>
        <v>0</v>
      </c>
    </row>
    <row r="49" spans="1:8" ht="16.5" customHeight="1" x14ac:dyDescent="0.3">
      <c r="A49" s="427"/>
      <c r="B49" s="59" t="s">
        <v>57</v>
      </c>
      <c r="C49" s="51" t="s">
        <v>566</v>
      </c>
      <c r="D49" s="52" t="s">
        <v>567</v>
      </c>
      <c r="E49" s="53" t="s">
        <v>50</v>
      </c>
      <c r="F49" s="347">
        <f t="shared" si="5"/>
        <v>1</v>
      </c>
      <c r="G49" s="51"/>
      <c r="H49" s="263">
        <f t="shared" si="4"/>
        <v>0</v>
      </c>
    </row>
    <row r="50" spans="1:8" ht="16.5" customHeight="1" x14ac:dyDescent="0.3">
      <c r="A50" s="427"/>
      <c r="B50" s="59" t="s">
        <v>58</v>
      </c>
      <c r="C50" s="51" t="s">
        <v>259</v>
      </c>
      <c r="D50" s="52" t="s">
        <v>260</v>
      </c>
      <c r="E50" s="53" t="s">
        <v>50</v>
      </c>
      <c r="F50" s="347">
        <f t="shared" si="5"/>
        <v>1</v>
      </c>
      <c r="G50" s="51"/>
      <c r="H50" s="263">
        <f t="shared" si="4"/>
        <v>0</v>
      </c>
    </row>
    <row r="51" spans="1:8" ht="16.5" customHeight="1" x14ac:dyDescent="0.3">
      <c r="A51" s="427"/>
      <c r="B51" s="59" t="s">
        <v>59</v>
      </c>
      <c r="C51" s="51" t="s">
        <v>273</v>
      </c>
      <c r="D51" s="52" t="s">
        <v>568</v>
      </c>
      <c r="E51" s="53" t="s">
        <v>50</v>
      </c>
      <c r="F51" s="347">
        <f t="shared" si="5"/>
        <v>1</v>
      </c>
      <c r="G51" s="51"/>
      <c r="H51" s="263">
        <f t="shared" si="4"/>
        <v>0</v>
      </c>
    </row>
    <row r="52" spans="1:8" ht="16.5" customHeight="1" x14ac:dyDescent="0.3">
      <c r="A52" s="428"/>
      <c r="B52" s="114" t="s">
        <v>860</v>
      </c>
      <c r="C52" s="219"/>
      <c r="D52" s="220" t="s">
        <v>569</v>
      </c>
      <c r="E52" s="221"/>
      <c r="F52" s="222">
        <v>1</v>
      </c>
      <c r="G52" s="219"/>
      <c r="H52" s="421"/>
    </row>
    <row r="53" spans="1:8" ht="16.5" customHeight="1" x14ac:dyDescent="0.3">
      <c r="A53" s="427"/>
      <c r="B53" s="59" t="s">
        <v>44</v>
      </c>
      <c r="C53" s="51" t="s">
        <v>261</v>
      </c>
      <c r="D53" s="52" t="s">
        <v>262</v>
      </c>
      <c r="E53" s="53" t="s">
        <v>50</v>
      </c>
      <c r="F53" s="347">
        <f>F$52</f>
        <v>1</v>
      </c>
      <c r="G53" s="51"/>
      <c r="H53" s="263">
        <f>F53*G53</f>
        <v>0</v>
      </c>
    </row>
    <row r="54" spans="1:8" ht="16.5" customHeight="1" x14ac:dyDescent="0.3">
      <c r="A54" s="427"/>
      <c r="B54" s="59" t="s">
        <v>47</v>
      </c>
      <c r="C54" s="51" t="s">
        <v>264</v>
      </c>
      <c r="D54" s="52" t="s">
        <v>265</v>
      </c>
      <c r="E54" s="53" t="s">
        <v>50</v>
      </c>
      <c r="F54" s="347">
        <f t="shared" ref="F54:F55" si="6">F$52</f>
        <v>1</v>
      </c>
      <c r="G54" s="51"/>
      <c r="H54" s="263">
        <f>F54*G54</f>
        <v>0</v>
      </c>
    </row>
    <row r="55" spans="1:8" ht="16.5" customHeight="1" x14ac:dyDescent="0.3">
      <c r="A55" s="427"/>
      <c r="B55" s="59" t="s">
        <v>48</v>
      </c>
      <c r="C55" s="51" t="s">
        <v>576</v>
      </c>
      <c r="D55" s="52" t="s">
        <v>767</v>
      </c>
      <c r="E55" s="53" t="s">
        <v>50</v>
      </c>
      <c r="F55" s="347">
        <f t="shared" si="6"/>
        <v>1</v>
      </c>
      <c r="G55" s="51"/>
      <c r="H55" s="263">
        <f>F55*G55</f>
        <v>0</v>
      </c>
    </row>
    <row r="56" spans="1:8" ht="16.5" customHeight="1" x14ac:dyDescent="0.3">
      <c r="A56" s="428"/>
      <c r="B56" s="114" t="s">
        <v>861</v>
      </c>
      <c r="C56" s="219"/>
      <c r="D56" s="220" t="s">
        <v>570</v>
      </c>
      <c r="E56" s="221"/>
      <c r="F56" s="222">
        <v>1</v>
      </c>
      <c r="G56" s="219"/>
      <c r="H56" s="421"/>
    </row>
    <row r="57" spans="1:8" ht="16.5" customHeight="1" x14ac:dyDescent="0.3">
      <c r="A57" s="427"/>
      <c r="B57" s="59" t="s">
        <v>44</v>
      </c>
      <c r="C57" s="51" t="s">
        <v>266</v>
      </c>
      <c r="D57" s="52" t="s">
        <v>571</v>
      </c>
      <c r="E57" s="53" t="s">
        <v>50</v>
      </c>
      <c r="F57" s="347">
        <f>F$56</f>
        <v>1</v>
      </c>
      <c r="G57" s="51"/>
      <c r="H57" s="263">
        <f>F57*G57</f>
        <v>0</v>
      </c>
    </row>
    <row r="58" spans="1:8" ht="16.5" customHeight="1" x14ac:dyDescent="0.3">
      <c r="A58" s="427"/>
      <c r="B58" s="59" t="s">
        <v>47</v>
      </c>
      <c r="C58" s="51" t="s">
        <v>774</v>
      </c>
      <c r="D58" s="52" t="s">
        <v>572</v>
      </c>
      <c r="E58" s="53" t="s">
        <v>50</v>
      </c>
      <c r="F58" s="347">
        <f t="shared" ref="F58:F59" si="7">F$56</f>
        <v>1</v>
      </c>
      <c r="G58" s="51"/>
      <c r="H58" s="263">
        <f>F58*G58</f>
        <v>0</v>
      </c>
    </row>
    <row r="59" spans="1:8" ht="16.5" customHeight="1" x14ac:dyDescent="0.3">
      <c r="A59" s="427"/>
      <c r="B59" s="59" t="s">
        <v>48</v>
      </c>
      <c r="C59" s="51" t="s">
        <v>267</v>
      </c>
      <c r="D59" s="52" t="s">
        <v>268</v>
      </c>
      <c r="E59" s="53" t="s">
        <v>50</v>
      </c>
      <c r="F59" s="347">
        <f t="shared" si="7"/>
        <v>1</v>
      </c>
      <c r="G59" s="51"/>
      <c r="H59" s="263">
        <f>F59*G59</f>
        <v>0</v>
      </c>
    </row>
    <row r="60" spans="1:8" ht="16.5" customHeight="1" x14ac:dyDescent="0.3">
      <c r="A60" s="428"/>
      <c r="B60" s="114" t="s">
        <v>862</v>
      </c>
      <c r="C60" s="219"/>
      <c r="D60" s="220" t="s">
        <v>573</v>
      </c>
      <c r="E60" s="221"/>
      <c r="F60" s="222">
        <v>1</v>
      </c>
      <c r="G60" s="219"/>
      <c r="H60" s="421"/>
    </row>
    <row r="61" spans="1:8" ht="16.5" customHeight="1" x14ac:dyDescent="0.3">
      <c r="A61" s="427"/>
      <c r="B61" s="59" t="s">
        <v>44</v>
      </c>
      <c r="C61" s="51" t="s">
        <v>574</v>
      </c>
      <c r="D61" s="52" t="s">
        <v>575</v>
      </c>
      <c r="E61" s="53" t="s">
        <v>50</v>
      </c>
      <c r="F61" s="347">
        <f>F$60</f>
        <v>1</v>
      </c>
      <c r="G61" s="51"/>
      <c r="H61" s="263">
        <f t="shared" ref="H61:H66" si="8">F61*G61</f>
        <v>0</v>
      </c>
    </row>
    <row r="62" spans="1:8" ht="16.5" customHeight="1" x14ac:dyDescent="0.3">
      <c r="A62" s="427"/>
      <c r="B62" s="59" t="s">
        <v>47</v>
      </c>
      <c r="C62" s="51" t="s">
        <v>89</v>
      </c>
      <c r="D62" s="52" t="s">
        <v>171</v>
      </c>
      <c r="E62" s="53" t="s">
        <v>50</v>
      </c>
      <c r="F62" s="347">
        <f t="shared" ref="F62:F66" si="9">F$60</f>
        <v>1</v>
      </c>
      <c r="G62" s="51"/>
      <c r="H62" s="263">
        <f t="shared" si="8"/>
        <v>0</v>
      </c>
    </row>
    <row r="63" spans="1:8" ht="16.5" customHeight="1" x14ac:dyDescent="0.3">
      <c r="A63" s="427"/>
      <c r="B63" s="59" t="s">
        <v>48</v>
      </c>
      <c r="C63" s="51" t="s">
        <v>87</v>
      </c>
      <c r="D63" s="52" t="s">
        <v>169</v>
      </c>
      <c r="E63" s="53" t="s">
        <v>50</v>
      </c>
      <c r="F63" s="347">
        <f t="shared" si="9"/>
        <v>1</v>
      </c>
      <c r="G63" s="51"/>
      <c r="H63" s="263">
        <f t="shared" si="8"/>
        <v>0</v>
      </c>
    </row>
    <row r="64" spans="1:8" ht="16.5" customHeight="1" x14ac:dyDescent="0.3">
      <c r="A64" s="427"/>
      <c r="B64" s="59" t="s">
        <v>49</v>
      </c>
      <c r="C64" s="51" t="s">
        <v>86</v>
      </c>
      <c r="D64" s="52" t="s">
        <v>168</v>
      </c>
      <c r="E64" s="53" t="s">
        <v>50</v>
      </c>
      <c r="F64" s="347">
        <f t="shared" si="9"/>
        <v>1</v>
      </c>
      <c r="G64" s="51"/>
      <c r="H64" s="263">
        <f t="shared" si="8"/>
        <v>0</v>
      </c>
    </row>
    <row r="65" spans="1:8" ht="16.5" customHeight="1" x14ac:dyDescent="0.3">
      <c r="A65" s="427"/>
      <c r="B65" s="59" t="s">
        <v>51</v>
      </c>
      <c r="C65" s="51" t="s">
        <v>85</v>
      </c>
      <c r="D65" s="52" t="s">
        <v>167</v>
      </c>
      <c r="E65" s="53" t="s">
        <v>50</v>
      </c>
      <c r="F65" s="347">
        <f t="shared" si="9"/>
        <v>1</v>
      </c>
      <c r="G65" s="51"/>
      <c r="H65" s="263">
        <f t="shared" si="8"/>
        <v>0</v>
      </c>
    </row>
    <row r="66" spans="1:8" ht="16.5" customHeight="1" x14ac:dyDescent="0.3">
      <c r="A66" s="427"/>
      <c r="B66" s="59" t="s">
        <v>53</v>
      </c>
      <c r="C66" s="51" t="s">
        <v>88</v>
      </c>
      <c r="D66" s="52" t="s">
        <v>170</v>
      </c>
      <c r="E66" s="53" t="s">
        <v>50</v>
      </c>
      <c r="F66" s="347">
        <f t="shared" si="9"/>
        <v>1</v>
      </c>
      <c r="G66" s="51"/>
      <c r="H66" s="263">
        <f t="shared" si="8"/>
        <v>0</v>
      </c>
    </row>
    <row r="67" spans="1:8" ht="16.5" customHeight="1" x14ac:dyDescent="0.3">
      <c r="A67" s="428"/>
      <c r="B67" s="114" t="s">
        <v>863</v>
      </c>
      <c r="C67" s="219" t="s">
        <v>553</v>
      </c>
      <c r="D67" s="220" t="s">
        <v>577</v>
      </c>
      <c r="E67" s="221"/>
      <c r="F67" s="222">
        <v>1</v>
      </c>
      <c r="G67" s="219"/>
      <c r="H67" s="421"/>
    </row>
    <row r="68" spans="1:8" ht="16.5" customHeight="1" x14ac:dyDescent="0.3">
      <c r="A68" s="427"/>
      <c r="B68" s="59" t="s">
        <v>44</v>
      </c>
      <c r="C68" s="51" t="s">
        <v>271</v>
      </c>
      <c r="D68" s="52" t="s">
        <v>272</v>
      </c>
      <c r="E68" s="53" t="s">
        <v>50</v>
      </c>
      <c r="F68" s="347">
        <f>F$67</f>
        <v>1</v>
      </c>
      <c r="G68" s="51"/>
      <c r="H68" s="263">
        <f>F68*G68</f>
        <v>0</v>
      </c>
    </row>
    <row r="69" spans="1:8" ht="17.25" customHeight="1" x14ac:dyDescent="0.3">
      <c r="A69" s="424"/>
      <c r="B69" s="211" t="s">
        <v>864</v>
      </c>
      <c r="C69" s="213" t="s">
        <v>225</v>
      </c>
      <c r="D69" s="213"/>
      <c r="E69" s="212"/>
      <c r="F69" s="212"/>
      <c r="G69" s="212"/>
      <c r="H69" s="214"/>
    </row>
    <row r="70" spans="1:8" ht="16.5" customHeight="1" x14ac:dyDescent="0.3">
      <c r="A70" s="427"/>
      <c r="B70" s="59" t="s">
        <v>44</v>
      </c>
      <c r="C70" s="51" t="s">
        <v>71</v>
      </c>
      <c r="D70" s="52" t="s">
        <v>578</v>
      </c>
      <c r="E70" s="53" t="s">
        <v>50</v>
      </c>
      <c r="F70" s="347">
        <v>1</v>
      </c>
      <c r="G70" s="51"/>
      <c r="H70" s="263">
        <f>F70*G70</f>
        <v>0</v>
      </c>
    </row>
    <row r="71" spans="1:8" ht="17.25" customHeight="1" x14ac:dyDescent="0.3">
      <c r="A71" s="424"/>
      <c r="B71" s="113" t="s">
        <v>865</v>
      </c>
      <c r="C71" s="216" t="s">
        <v>797</v>
      </c>
      <c r="D71" s="217"/>
      <c r="E71" s="216"/>
      <c r="F71" s="222">
        <v>1</v>
      </c>
      <c r="G71" s="216"/>
      <c r="H71" s="218"/>
    </row>
    <row r="72" spans="1:8" ht="16.5" customHeight="1" x14ac:dyDescent="0.3">
      <c r="A72" s="427"/>
      <c r="B72" s="59" t="s">
        <v>44</v>
      </c>
      <c r="C72" s="51" t="s">
        <v>137</v>
      </c>
      <c r="D72" s="52" t="s">
        <v>138</v>
      </c>
      <c r="E72" s="53" t="s">
        <v>50</v>
      </c>
      <c r="F72" s="347">
        <f t="shared" ref="F72:F87" si="10">F$71</f>
        <v>1</v>
      </c>
      <c r="G72" s="51"/>
      <c r="H72" s="263">
        <f t="shared" ref="H72:H87" si="11">F72*G72</f>
        <v>0</v>
      </c>
    </row>
    <row r="73" spans="1:8" ht="16.5" customHeight="1" x14ac:dyDescent="0.3">
      <c r="A73" s="427"/>
      <c r="B73" s="59" t="s">
        <v>47</v>
      </c>
      <c r="C73" s="51" t="s">
        <v>139</v>
      </c>
      <c r="D73" s="52" t="s">
        <v>140</v>
      </c>
      <c r="E73" s="53" t="s">
        <v>50</v>
      </c>
      <c r="F73" s="347">
        <f t="shared" si="10"/>
        <v>1</v>
      </c>
      <c r="G73" s="51"/>
      <c r="H73" s="263">
        <f t="shared" si="11"/>
        <v>0</v>
      </c>
    </row>
    <row r="74" spans="1:8" ht="16.5" customHeight="1" x14ac:dyDescent="0.3">
      <c r="A74" s="427"/>
      <c r="B74" s="59" t="s">
        <v>48</v>
      </c>
      <c r="C74" s="51" t="s">
        <v>141</v>
      </c>
      <c r="D74" s="52" t="s">
        <v>579</v>
      </c>
      <c r="E74" s="53" t="s">
        <v>50</v>
      </c>
      <c r="F74" s="347">
        <f t="shared" si="10"/>
        <v>1</v>
      </c>
      <c r="G74" s="51"/>
      <c r="H74" s="263">
        <f t="shared" si="11"/>
        <v>0</v>
      </c>
    </row>
    <row r="75" spans="1:8" ht="16.5" customHeight="1" x14ac:dyDescent="0.3">
      <c r="A75" s="427"/>
      <c r="B75" s="59" t="s">
        <v>49</v>
      </c>
      <c r="C75" s="51" t="s">
        <v>216</v>
      </c>
      <c r="D75" s="52" t="s">
        <v>217</v>
      </c>
      <c r="E75" s="53" t="s">
        <v>50</v>
      </c>
      <c r="F75" s="347">
        <f t="shared" si="10"/>
        <v>1</v>
      </c>
      <c r="G75" s="51"/>
      <c r="H75" s="263">
        <f t="shared" si="11"/>
        <v>0</v>
      </c>
    </row>
    <row r="76" spans="1:8" ht="16.5" customHeight="1" x14ac:dyDescent="0.3">
      <c r="A76" s="427"/>
      <c r="B76" s="59" t="s">
        <v>49</v>
      </c>
      <c r="C76" s="51" t="s">
        <v>838</v>
      </c>
      <c r="D76" s="52" t="s">
        <v>839</v>
      </c>
      <c r="E76" s="53" t="s">
        <v>50</v>
      </c>
      <c r="F76" s="347">
        <f t="shared" si="10"/>
        <v>1</v>
      </c>
      <c r="G76" s="51"/>
      <c r="H76" s="263">
        <f t="shared" si="11"/>
        <v>0</v>
      </c>
    </row>
    <row r="77" spans="1:8" ht="16.5" customHeight="1" x14ac:dyDescent="0.3">
      <c r="A77" s="427"/>
      <c r="B77" s="59" t="s">
        <v>51</v>
      </c>
      <c r="C77" s="51" t="s">
        <v>143</v>
      </c>
      <c r="D77" s="52" t="s">
        <v>144</v>
      </c>
      <c r="E77" s="53" t="s">
        <v>50</v>
      </c>
      <c r="F77" s="347">
        <f t="shared" si="10"/>
        <v>1</v>
      </c>
      <c r="G77" s="51"/>
      <c r="H77" s="263">
        <f t="shared" si="11"/>
        <v>0</v>
      </c>
    </row>
    <row r="78" spans="1:8" ht="16.5" customHeight="1" x14ac:dyDescent="0.3">
      <c r="A78" s="427"/>
      <c r="B78" s="59" t="s">
        <v>53</v>
      </c>
      <c r="C78" s="51" t="s">
        <v>73</v>
      </c>
      <c r="D78" s="52" t="s">
        <v>74</v>
      </c>
      <c r="E78" s="53" t="s">
        <v>50</v>
      </c>
      <c r="F78" s="347">
        <f t="shared" si="10"/>
        <v>1</v>
      </c>
      <c r="G78" s="51"/>
      <c r="H78" s="263">
        <f t="shared" si="11"/>
        <v>0</v>
      </c>
    </row>
    <row r="79" spans="1:8" ht="16.5" customHeight="1" x14ac:dyDescent="0.3">
      <c r="A79" s="427"/>
      <c r="B79" s="59" t="s">
        <v>55</v>
      </c>
      <c r="C79" s="51" t="s">
        <v>142</v>
      </c>
      <c r="D79" s="52" t="s">
        <v>218</v>
      </c>
      <c r="E79" s="53" t="s">
        <v>50</v>
      </c>
      <c r="F79" s="347">
        <f t="shared" si="10"/>
        <v>1</v>
      </c>
      <c r="G79" s="51"/>
      <c r="H79" s="263">
        <f t="shared" si="11"/>
        <v>0</v>
      </c>
    </row>
    <row r="80" spans="1:8" ht="16.5" customHeight="1" x14ac:dyDescent="0.3">
      <c r="A80" s="427"/>
      <c r="B80" s="59" t="s">
        <v>57</v>
      </c>
      <c r="C80" s="51" t="s">
        <v>75</v>
      </c>
      <c r="D80" s="52" t="s">
        <v>76</v>
      </c>
      <c r="E80" s="53" t="s">
        <v>50</v>
      </c>
      <c r="F80" s="347">
        <f t="shared" si="10"/>
        <v>1</v>
      </c>
      <c r="G80" s="51"/>
      <c r="H80" s="263">
        <f t="shared" si="11"/>
        <v>0</v>
      </c>
    </row>
    <row r="81" spans="1:8" ht="16.5" customHeight="1" x14ac:dyDescent="0.3">
      <c r="A81" s="427"/>
      <c r="B81" s="59" t="s">
        <v>58</v>
      </c>
      <c r="C81" s="51" t="s">
        <v>308</v>
      </c>
      <c r="D81" s="52" t="s">
        <v>369</v>
      </c>
      <c r="E81" s="53" t="s">
        <v>50</v>
      </c>
      <c r="F81" s="347">
        <f t="shared" si="10"/>
        <v>1</v>
      </c>
      <c r="G81" s="51"/>
      <c r="H81" s="263">
        <f t="shared" si="11"/>
        <v>0</v>
      </c>
    </row>
    <row r="82" spans="1:8" ht="16.5" customHeight="1" x14ac:dyDescent="0.3">
      <c r="A82" s="427"/>
      <c r="B82" s="59" t="s">
        <v>59</v>
      </c>
      <c r="C82" s="51" t="s">
        <v>309</v>
      </c>
      <c r="D82" s="52" t="s">
        <v>310</v>
      </c>
      <c r="E82" s="53" t="s">
        <v>50</v>
      </c>
      <c r="F82" s="347">
        <f t="shared" si="10"/>
        <v>1</v>
      </c>
      <c r="G82" s="51"/>
      <c r="H82" s="263">
        <f t="shared" si="11"/>
        <v>0</v>
      </c>
    </row>
    <row r="83" spans="1:8" ht="16.5" customHeight="1" x14ac:dyDescent="0.3">
      <c r="A83" s="427"/>
      <c r="B83" s="59" t="s">
        <v>60</v>
      </c>
      <c r="C83" s="51" t="s">
        <v>306</v>
      </c>
      <c r="D83" s="52" t="s">
        <v>307</v>
      </c>
      <c r="E83" s="53" t="s">
        <v>50</v>
      </c>
      <c r="F83" s="347">
        <f t="shared" si="10"/>
        <v>1</v>
      </c>
      <c r="G83" s="51"/>
      <c r="H83" s="263">
        <f t="shared" si="11"/>
        <v>0</v>
      </c>
    </row>
    <row r="84" spans="1:8" ht="16.5" customHeight="1" x14ac:dyDescent="0.3">
      <c r="A84" s="427"/>
      <c r="B84" s="59" t="s">
        <v>131</v>
      </c>
      <c r="C84" s="51" t="s">
        <v>311</v>
      </c>
      <c r="D84" s="52" t="s">
        <v>312</v>
      </c>
      <c r="E84" s="53" t="s">
        <v>50</v>
      </c>
      <c r="F84" s="347">
        <f t="shared" si="10"/>
        <v>1</v>
      </c>
      <c r="G84" s="51"/>
      <c r="H84" s="263">
        <f t="shared" si="11"/>
        <v>0</v>
      </c>
    </row>
    <row r="85" spans="1:8" ht="16.5" customHeight="1" x14ac:dyDescent="0.3">
      <c r="A85" s="427"/>
      <c r="B85" s="59" t="s">
        <v>132</v>
      </c>
      <c r="C85" s="51" t="s">
        <v>130</v>
      </c>
      <c r="D85" s="52" t="s">
        <v>580</v>
      </c>
      <c r="E85" s="53" t="s">
        <v>50</v>
      </c>
      <c r="F85" s="347">
        <f t="shared" si="10"/>
        <v>1</v>
      </c>
      <c r="G85" s="51"/>
      <c r="H85" s="263">
        <f t="shared" si="11"/>
        <v>0</v>
      </c>
    </row>
    <row r="86" spans="1:8" ht="16.5" customHeight="1" x14ac:dyDescent="0.3">
      <c r="A86" s="427"/>
      <c r="B86" s="59" t="s">
        <v>79</v>
      </c>
      <c r="C86" s="51" t="s">
        <v>77</v>
      </c>
      <c r="D86" s="52" t="s">
        <v>78</v>
      </c>
      <c r="E86" s="53" t="s">
        <v>50</v>
      </c>
      <c r="F86" s="347">
        <f t="shared" si="10"/>
        <v>1</v>
      </c>
      <c r="G86" s="51"/>
      <c r="H86" s="263">
        <f t="shared" si="11"/>
        <v>0</v>
      </c>
    </row>
    <row r="87" spans="1:8" ht="16.5" customHeight="1" x14ac:dyDescent="0.3">
      <c r="A87" s="427"/>
      <c r="B87" s="59" t="s">
        <v>80</v>
      </c>
      <c r="C87" s="51" t="s">
        <v>219</v>
      </c>
      <c r="D87" s="52" t="s">
        <v>220</v>
      </c>
      <c r="E87" s="53" t="s">
        <v>50</v>
      </c>
      <c r="F87" s="347">
        <f t="shared" si="10"/>
        <v>1</v>
      </c>
      <c r="G87" s="51"/>
      <c r="H87" s="263">
        <f t="shared" si="11"/>
        <v>0</v>
      </c>
    </row>
    <row r="88" spans="1:8" ht="17.25" customHeight="1" x14ac:dyDescent="0.3">
      <c r="A88" s="424"/>
      <c r="B88" s="211" t="s">
        <v>866</v>
      </c>
      <c r="C88" s="213" t="s">
        <v>224</v>
      </c>
      <c r="D88" s="213"/>
      <c r="E88" s="212"/>
      <c r="F88" s="212"/>
      <c r="G88" s="212"/>
      <c r="H88" s="214"/>
    </row>
    <row r="89" spans="1:8" ht="16.5" customHeight="1" x14ac:dyDescent="0.3">
      <c r="A89" s="427"/>
      <c r="B89" s="59" t="s">
        <v>44</v>
      </c>
      <c r="C89" s="51" t="s">
        <v>456</v>
      </c>
      <c r="D89" s="52" t="s">
        <v>457</v>
      </c>
      <c r="E89" s="53" t="s">
        <v>50</v>
      </c>
      <c r="F89" s="347">
        <v>1</v>
      </c>
      <c r="G89" s="51"/>
      <c r="H89" s="263">
        <f>F89*G89</f>
        <v>0</v>
      </c>
    </row>
    <row r="90" spans="1:8" ht="16.5" customHeight="1" x14ac:dyDescent="0.3">
      <c r="A90" s="427"/>
      <c r="B90" s="59" t="s">
        <v>47</v>
      </c>
      <c r="C90" s="51" t="s">
        <v>458</v>
      </c>
      <c r="D90" s="52" t="s">
        <v>459</v>
      </c>
      <c r="E90" s="53" t="s">
        <v>50</v>
      </c>
      <c r="F90" s="347">
        <v>1</v>
      </c>
      <c r="G90" s="51"/>
      <c r="H90" s="263">
        <f>F90*G90</f>
        <v>0</v>
      </c>
    </row>
    <row r="91" spans="1:8" ht="16.5" customHeight="1" x14ac:dyDescent="0.3">
      <c r="A91" s="427"/>
      <c r="B91" s="59" t="s">
        <v>48</v>
      </c>
      <c r="C91" s="51" t="s">
        <v>460</v>
      </c>
      <c r="D91" s="52" t="s">
        <v>461</v>
      </c>
      <c r="E91" s="53" t="s">
        <v>50</v>
      </c>
      <c r="F91" s="347">
        <v>1</v>
      </c>
      <c r="G91" s="51"/>
      <c r="H91" s="263">
        <f>F91*G91</f>
        <v>0</v>
      </c>
    </row>
    <row r="92" spans="1:8" ht="17.25" customHeight="1" x14ac:dyDescent="0.3">
      <c r="A92" s="424"/>
      <c r="B92" s="113" t="s">
        <v>867</v>
      </c>
      <c r="C92" s="216" t="s">
        <v>794</v>
      </c>
      <c r="D92" s="217"/>
      <c r="E92" s="216"/>
      <c r="F92" s="222">
        <v>1</v>
      </c>
      <c r="G92" s="216"/>
      <c r="H92" s="218"/>
    </row>
    <row r="93" spans="1:8" ht="14.1" customHeight="1" x14ac:dyDescent="0.3">
      <c r="A93" s="427"/>
      <c r="B93" s="59" t="s">
        <v>44</v>
      </c>
      <c r="C93" s="51" t="s">
        <v>376</v>
      </c>
      <c r="D93" s="52" t="s">
        <v>289</v>
      </c>
      <c r="E93" s="53" t="s">
        <v>50</v>
      </c>
      <c r="F93" s="347">
        <f t="shared" ref="F93:F104" si="12">F$92</f>
        <v>1</v>
      </c>
      <c r="G93" s="51"/>
      <c r="H93" s="263">
        <f t="shared" ref="H93:H104" si="13">F93*G93</f>
        <v>0</v>
      </c>
    </row>
    <row r="94" spans="1:8" ht="16.5" customHeight="1" x14ac:dyDescent="0.3">
      <c r="A94" s="427"/>
      <c r="B94" s="59" t="s">
        <v>47</v>
      </c>
      <c r="C94" s="51" t="s">
        <v>210</v>
      </c>
      <c r="D94" s="52" t="s">
        <v>581</v>
      </c>
      <c r="E94" s="53" t="s">
        <v>50</v>
      </c>
      <c r="F94" s="347">
        <f t="shared" si="12"/>
        <v>1</v>
      </c>
      <c r="G94" s="51"/>
      <c r="H94" s="263">
        <f t="shared" si="13"/>
        <v>0</v>
      </c>
    </row>
    <row r="95" spans="1:8" ht="16.5" customHeight="1" x14ac:dyDescent="0.3">
      <c r="A95" s="427"/>
      <c r="B95" s="59" t="s">
        <v>48</v>
      </c>
      <c r="C95" s="51" t="s">
        <v>27</v>
      </c>
      <c r="D95" s="52" t="s">
        <v>207</v>
      </c>
      <c r="E95" s="53" t="s">
        <v>50</v>
      </c>
      <c r="F95" s="347">
        <f t="shared" si="12"/>
        <v>1</v>
      </c>
      <c r="G95" s="51"/>
      <c r="H95" s="263">
        <f t="shared" si="13"/>
        <v>0</v>
      </c>
    </row>
    <row r="96" spans="1:8" ht="14.1" customHeight="1" x14ac:dyDescent="0.3">
      <c r="A96" s="427"/>
      <c r="B96" s="59" t="s">
        <v>49</v>
      </c>
      <c r="C96" s="51" t="s">
        <v>120</v>
      </c>
      <c r="D96" s="52" t="s">
        <v>208</v>
      </c>
      <c r="E96" s="53" t="s">
        <v>50</v>
      </c>
      <c r="F96" s="347">
        <f t="shared" si="12"/>
        <v>1</v>
      </c>
      <c r="G96" s="51"/>
      <c r="H96" s="263">
        <f t="shared" si="13"/>
        <v>0</v>
      </c>
    </row>
    <row r="97" spans="1:8" ht="14.1" customHeight="1" x14ac:dyDescent="0.3">
      <c r="A97" s="427"/>
      <c r="B97" s="59" t="s">
        <v>51</v>
      </c>
      <c r="C97" s="51" t="s">
        <v>121</v>
      </c>
      <c r="D97" s="52" t="s">
        <v>209</v>
      </c>
      <c r="E97" s="53" t="s">
        <v>50</v>
      </c>
      <c r="F97" s="347">
        <f t="shared" si="12"/>
        <v>1</v>
      </c>
      <c r="G97" s="51"/>
      <c r="H97" s="263">
        <f t="shared" si="13"/>
        <v>0</v>
      </c>
    </row>
    <row r="98" spans="1:8" ht="16.5" customHeight="1" x14ac:dyDescent="0.3">
      <c r="A98" s="427"/>
      <c r="B98" s="59" t="s">
        <v>53</v>
      </c>
      <c r="C98" s="51" t="s">
        <v>302</v>
      </c>
      <c r="D98" s="52" t="s">
        <v>303</v>
      </c>
      <c r="E98" s="53" t="s">
        <v>50</v>
      </c>
      <c r="F98" s="347">
        <f t="shared" si="12"/>
        <v>1</v>
      </c>
      <c r="G98" s="51"/>
      <c r="H98" s="263">
        <f t="shared" si="13"/>
        <v>0</v>
      </c>
    </row>
    <row r="99" spans="1:8" ht="16.5" customHeight="1" x14ac:dyDescent="0.3">
      <c r="A99" s="427"/>
      <c r="B99" s="59" t="s">
        <v>55</v>
      </c>
      <c r="C99" s="51" t="s">
        <v>304</v>
      </c>
      <c r="D99" s="52" t="s">
        <v>305</v>
      </c>
      <c r="E99" s="53" t="s">
        <v>50</v>
      </c>
      <c r="F99" s="347">
        <f t="shared" si="12"/>
        <v>1</v>
      </c>
      <c r="G99" s="51"/>
      <c r="H99" s="263">
        <f t="shared" si="13"/>
        <v>0</v>
      </c>
    </row>
    <row r="100" spans="1:8" ht="14.1" customHeight="1" x14ac:dyDescent="0.3">
      <c r="A100" s="427"/>
      <c r="B100" s="59" t="s">
        <v>57</v>
      </c>
      <c r="C100" s="51" t="s">
        <v>290</v>
      </c>
      <c r="D100" s="52" t="s">
        <v>291</v>
      </c>
      <c r="E100" s="53" t="s">
        <v>50</v>
      </c>
      <c r="F100" s="347">
        <f t="shared" si="12"/>
        <v>1</v>
      </c>
      <c r="G100" s="51"/>
      <c r="H100" s="263">
        <f t="shared" si="13"/>
        <v>0</v>
      </c>
    </row>
    <row r="101" spans="1:8" ht="13.95" customHeight="1" x14ac:dyDescent="0.3">
      <c r="A101" s="427"/>
      <c r="B101" s="59" t="s">
        <v>58</v>
      </c>
      <c r="C101" s="51" t="s">
        <v>25</v>
      </c>
      <c r="D101" s="52" t="s">
        <v>26</v>
      </c>
      <c r="E101" s="53" t="s">
        <v>50</v>
      </c>
      <c r="F101" s="347">
        <f t="shared" si="12"/>
        <v>1</v>
      </c>
      <c r="G101" s="51"/>
      <c r="H101" s="263">
        <f t="shared" si="13"/>
        <v>0</v>
      </c>
    </row>
    <row r="102" spans="1:8" ht="16.5" customHeight="1" x14ac:dyDescent="0.3">
      <c r="A102" s="427"/>
      <c r="B102" s="59" t="s">
        <v>59</v>
      </c>
      <c r="C102" s="51" t="s">
        <v>98</v>
      </c>
      <c r="D102" s="52" t="s">
        <v>582</v>
      </c>
      <c r="E102" s="53" t="s">
        <v>50</v>
      </c>
      <c r="F102" s="347">
        <f t="shared" si="12"/>
        <v>1</v>
      </c>
      <c r="G102" s="51"/>
      <c r="H102" s="263">
        <f t="shared" si="13"/>
        <v>0</v>
      </c>
    </row>
    <row r="103" spans="1:8" ht="16.5" customHeight="1" x14ac:dyDescent="0.3">
      <c r="A103" s="427"/>
      <c r="B103" s="59" t="s">
        <v>60</v>
      </c>
      <c r="C103" s="51" t="s">
        <v>146</v>
      </c>
      <c r="D103" s="52" t="s">
        <v>101</v>
      </c>
      <c r="E103" s="53" t="s">
        <v>50</v>
      </c>
      <c r="F103" s="347">
        <f t="shared" si="12"/>
        <v>1</v>
      </c>
      <c r="G103" s="51"/>
      <c r="H103" s="263">
        <f t="shared" si="13"/>
        <v>0</v>
      </c>
    </row>
    <row r="104" spans="1:8" ht="16.5" customHeight="1" x14ac:dyDescent="0.3">
      <c r="A104" s="427"/>
      <c r="B104" s="59" t="s">
        <v>131</v>
      </c>
      <c r="C104" s="51" t="s">
        <v>213</v>
      </c>
      <c r="D104" s="52" t="s">
        <v>214</v>
      </c>
      <c r="E104" s="53" t="s">
        <v>50</v>
      </c>
      <c r="F104" s="347">
        <f t="shared" si="12"/>
        <v>1</v>
      </c>
      <c r="G104" s="51"/>
      <c r="H104" s="263">
        <f t="shared" si="13"/>
        <v>0</v>
      </c>
    </row>
    <row r="105" spans="1:8" ht="16.5" customHeight="1" x14ac:dyDescent="0.3">
      <c r="A105" s="428"/>
      <c r="B105" s="114" t="s">
        <v>868</v>
      </c>
      <c r="C105" s="219"/>
      <c r="D105" s="220" t="s">
        <v>583</v>
      </c>
      <c r="E105" s="221"/>
      <c r="F105" s="222">
        <v>1</v>
      </c>
      <c r="G105" s="219"/>
      <c r="H105" s="421"/>
    </row>
    <row r="106" spans="1:8" ht="16.5" customHeight="1" x14ac:dyDescent="0.3">
      <c r="A106" s="427"/>
      <c r="B106" s="59" t="s">
        <v>44</v>
      </c>
      <c r="C106" s="51" t="s">
        <v>241</v>
      </c>
      <c r="D106" s="52" t="s">
        <v>584</v>
      </c>
      <c r="E106" s="53" t="s">
        <v>50</v>
      </c>
      <c r="F106" s="347">
        <f>F$105</f>
        <v>1</v>
      </c>
      <c r="G106" s="51"/>
      <c r="H106" s="263">
        <f t="shared" ref="H106:H113" si="14">F106*G106</f>
        <v>0</v>
      </c>
    </row>
    <row r="107" spans="1:8" ht="16.5" customHeight="1" x14ac:dyDescent="0.3">
      <c r="A107" s="427"/>
      <c r="B107" s="59" t="s">
        <v>47</v>
      </c>
      <c r="C107" s="51" t="s">
        <v>242</v>
      </c>
      <c r="D107" s="52" t="s">
        <v>585</v>
      </c>
      <c r="E107" s="53" t="s">
        <v>50</v>
      </c>
      <c r="F107" s="347">
        <f t="shared" ref="F107:F113" si="15">F$105</f>
        <v>1</v>
      </c>
      <c r="G107" s="51"/>
      <c r="H107" s="263">
        <f t="shared" si="14"/>
        <v>0</v>
      </c>
    </row>
    <row r="108" spans="1:8" ht="16.5" customHeight="1" x14ac:dyDescent="0.3">
      <c r="A108" s="427"/>
      <c r="B108" s="59" t="s">
        <v>48</v>
      </c>
      <c r="C108" s="51" t="s">
        <v>243</v>
      </c>
      <c r="D108" s="52" t="s">
        <v>230</v>
      </c>
      <c r="E108" s="53" t="s">
        <v>50</v>
      </c>
      <c r="F108" s="347">
        <f t="shared" si="15"/>
        <v>1</v>
      </c>
      <c r="G108" s="51"/>
      <c r="H108" s="263">
        <f t="shared" si="14"/>
        <v>0</v>
      </c>
    </row>
    <row r="109" spans="1:8" ht="16.5" customHeight="1" x14ac:dyDescent="0.3">
      <c r="A109" s="427"/>
      <c r="B109" s="59" t="s">
        <v>49</v>
      </c>
      <c r="C109" s="51" t="s">
        <v>124</v>
      </c>
      <c r="D109" s="52" t="s">
        <v>211</v>
      </c>
      <c r="E109" s="53" t="s">
        <v>50</v>
      </c>
      <c r="F109" s="347">
        <f t="shared" si="15"/>
        <v>1</v>
      </c>
      <c r="G109" s="51"/>
      <c r="H109" s="263">
        <f t="shared" si="14"/>
        <v>0</v>
      </c>
    </row>
    <row r="110" spans="1:8" ht="16.5" customHeight="1" x14ac:dyDescent="0.3">
      <c r="A110" s="427"/>
      <c r="B110" s="59" t="s">
        <v>51</v>
      </c>
      <c r="C110" s="51" t="s">
        <v>244</v>
      </c>
      <c r="D110" s="52" t="s">
        <v>231</v>
      </c>
      <c r="E110" s="53" t="s">
        <v>50</v>
      </c>
      <c r="F110" s="347">
        <f t="shared" si="15"/>
        <v>1</v>
      </c>
      <c r="G110" s="51"/>
      <c r="H110" s="263">
        <f t="shared" si="14"/>
        <v>0</v>
      </c>
    </row>
    <row r="111" spans="1:8" ht="16.5" customHeight="1" x14ac:dyDescent="0.3">
      <c r="A111" s="427"/>
      <c r="B111" s="59" t="s">
        <v>53</v>
      </c>
      <c r="C111" s="51" t="s">
        <v>246</v>
      </c>
      <c r="D111" s="52" t="s">
        <v>586</v>
      </c>
      <c r="E111" s="53" t="s">
        <v>50</v>
      </c>
      <c r="F111" s="347">
        <f t="shared" si="15"/>
        <v>1</v>
      </c>
      <c r="G111" s="51"/>
      <c r="H111" s="263">
        <f t="shared" si="14"/>
        <v>0</v>
      </c>
    </row>
    <row r="112" spans="1:8" ht="14.1" customHeight="1" x14ac:dyDescent="0.3">
      <c r="A112" s="427"/>
      <c r="B112" s="59" t="s">
        <v>55</v>
      </c>
      <c r="C112" s="51" t="s">
        <v>294</v>
      </c>
      <c r="D112" s="52" t="s">
        <v>295</v>
      </c>
      <c r="E112" s="53" t="s">
        <v>50</v>
      </c>
      <c r="F112" s="347">
        <f t="shared" si="15"/>
        <v>1</v>
      </c>
      <c r="G112" s="51"/>
      <c r="H112" s="263">
        <f t="shared" si="14"/>
        <v>0</v>
      </c>
    </row>
    <row r="113" spans="1:8" ht="16.5" customHeight="1" x14ac:dyDescent="0.3">
      <c r="A113" s="427"/>
      <c r="B113" s="59" t="s">
        <v>57</v>
      </c>
      <c r="C113" s="51" t="s">
        <v>245</v>
      </c>
      <c r="D113" s="52" t="s">
        <v>587</v>
      </c>
      <c r="E113" s="53" t="s">
        <v>50</v>
      </c>
      <c r="F113" s="347">
        <f t="shared" si="15"/>
        <v>1</v>
      </c>
      <c r="G113" s="51"/>
      <c r="H113" s="263">
        <f t="shared" si="14"/>
        <v>0</v>
      </c>
    </row>
    <row r="114" spans="1:8" ht="16.5" customHeight="1" x14ac:dyDescent="0.3">
      <c r="A114" s="428"/>
      <c r="B114" s="114" t="s">
        <v>869</v>
      </c>
      <c r="C114" s="219"/>
      <c r="D114" s="220" t="s">
        <v>588</v>
      </c>
      <c r="E114" s="221"/>
      <c r="F114" s="222">
        <v>1</v>
      </c>
      <c r="G114" s="219"/>
      <c r="H114" s="421"/>
    </row>
    <row r="115" spans="1:8" ht="16.5" customHeight="1" x14ac:dyDescent="0.3">
      <c r="A115" s="427"/>
      <c r="B115" s="59" t="s">
        <v>44</v>
      </c>
      <c r="C115" s="51" t="s">
        <v>122</v>
      </c>
      <c r="D115" s="52" t="s">
        <v>159</v>
      </c>
      <c r="E115" s="53" t="s">
        <v>50</v>
      </c>
      <c r="F115" s="347">
        <f>F$114</f>
        <v>1</v>
      </c>
      <c r="G115" s="51"/>
      <c r="H115" s="263">
        <f t="shared" ref="H115:H124" si="16">F115*G115</f>
        <v>0</v>
      </c>
    </row>
    <row r="116" spans="1:8" ht="16.5" customHeight="1" x14ac:dyDescent="0.3">
      <c r="A116" s="427"/>
      <c r="B116" s="59" t="s">
        <v>47</v>
      </c>
      <c r="C116" s="51" t="s">
        <v>123</v>
      </c>
      <c r="D116" s="52" t="s">
        <v>160</v>
      </c>
      <c r="E116" s="53" t="s">
        <v>50</v>
      </c>
      <c r="F116" s="347">
        <f t="shared" ref="F116:F124" si="17">F$114</f>
        <v>1</v>
      </c>
      <c r="G116" s="51"/>
      <c r="H116" s="263">
        <f t="shared" si="16"/>
        <v>0</v>
      </c>
    </row>
    <row r="117" spans="1:8" ht="16.5" customHeight="1" x14ac:dyDescent="0.3">
      <c r="A117" s="427"/>
      <c r="B117" s="59" t="s">
        <v>48</v>
      </c>
      <c r="C117" s="51" t="s">
        <v>8</v>
      </c>
      <c r="D117" s="52" t="s">
        <v>9</v>
      </c>
      <c r="E117" s="53" t="s">
        <v>50</v>
      </c>
      <c r="F117" s="347">
        <f t="shared" si="17"/>
        <v>1</v>
      </c>
      <c r="G117" s="51"/>
      <c r="H117" s="263">
        <f t="shared" si="16"/>
        <v>0</v>
      </c>
    </row>
    <row r="118" spans="1:8" ht="16.5" customHeight="1" x14ac:dyDescent="0.3">
      <c r="A118" s="427"/>
      <c r="B118" s="59" t="s">
        <v>49</v>
      </c>
      <c r="C118" s="51" t="s">
        <v>10</v>
      </c>
      <c r="D118" s="52" t="s">
        <v>11</v>
      </c>
      <c r="E118" s="53" t="s">
        <v>50</v>
      </c>
      <c r="F118" s="347">
        <f t="shared" si="17"/>
        <v>1</v>
      </c>
      <c r="G118" s="51"/>
      <c r="H118" s="263">
        <f t="shared" si="16"/>
        <v>0</v>
      </c>
    </row>
    <row r="119" spans="1:8" ht="16.5" customHeight="1" x14ac:dyDescent="0.3">
      <c r="A119" s="427"/>
      <c r="B119" s="59" t="s">
        <v>51</v>
      </c>
      <c r="C119" s="51" t="s">
        <v>12</v>
      </c>
      <c r="D119" s="52" t="s">
        <v>13</v>
      </c>
      <c r="E119" s="53" t="s">
        <v>50</v>
      </c>
      <c r="F119" s="347">
        <f t="shared" si="17"/>
        <v>1</v>
      </c>
      <c r="G119" s="51"/>
      <c r="H119" s="263">
        <f t="shared" si="16"/>
        <v>0</v>
      </c>
    </row>
    <row r="120" spans="1:8" ht="16.5" customHeight="1" x14ac:dyDescent="0.3">
      <c r="A120" s="427"/>
      <c r="B120" s="59" t="s">
        <v>53</v>
      </c>
      <c r="C120" s="51" t="s">
        <v>14</v>
      </c>
      <c r="D120" s="52" t="s">
        <v>589</v>
      </c>
      <c r="E120" s="53" t="s">
        <v>50</v>
      </c>
      <c r="F120" s="347">
        <f t="shared" si="17"/>
        <v>1</v>
      </c>
      <c r="G120" s="51"/>
      <c r="H120" s="263">
        <f t="shared" si="16"/>
        <v>0</v>
      </c>
    </row>
    <row r="121" spans="1:8" ht="16.5" customHeight="1" x14ac:dyDescent="0.3">
      <c r="A121" s="427"/>
      <c r="B121" s="59" t="s">
        <v>55</v>
      </c>
      <c r="C121" s="51" t="s">
        <v>255</v>
      </c>
      <c r="D121" s="52" t="s">
        <v>67</v>
      </c>
      <c r="E121" s="53" t="s">
        <v>50</v>
      </c>
      <c r="F121" s="347">
        <f t="shared" si="17"/>
        <v>1</v>
      </c>
      <c r="G121" s="51"/>
      <c r="H121" s="263">
        <f t="shared" si="16"/>
        <v>0</v>
      </c>
    </row>
    <row r="122" spans="1:8" ht="16.5" customHeight="1" x14ac:dyDescent="0.3">
      <c r="A122" s="427"/>
      <c r="B122" s="59" t="s">
        <v>57</v>
      </c>
      <c r="C122" s="51" t="s">
        <v>256</v>
      </c>
      <c r="D122" s="52" t="s">
        <v>68</v>
      </c>
      <c r="E122" s="53" t="s">
        <v>50</v>
      </c>
      <c r="F122" s="347">
        <f t="shared" si="17"/>
        <v>1</v>
      </c>
      <c r="G122" s="51"/>
      <c r="H122" s="263">
        <f t="shared" si="16"/>
        <v>0</v>
      </c>
    </row>
    <row r="123" spans="1:8" ht="16.5" customHeight="1" x14ac:dyDescent="0.3">
      <c r="A123" s="427"/>
      <c r="B123" s="59" t="s">
        <v>58</v>
      </c>
      <c r="C123" s="51" t="s">
        <v>257</v>
      </c>
      <c r="D123" s="52" t="s">
        <v>69</v>
      </c>
      <c r="E123" s="53" t="s">
        <v>50</v>
      </c>
      <c r="F123" s="347">
        <f t="shared" si="17"/>
        <v>1</v>
      </c>
      <c r="G123" s="51"/>
      <c r="H123" s="263">
        <f t="shared" si="16"/>
        <v>0</v>
      </c>
    </row>
    <row r="124" spans="1:8" ht="16.5" customHeight="1" x14ac:dyDescent="0.3">
      <c r="A124" s="427"/>
      <c r="B124" s="59" t="s">
        <v>59</v>
      </c>
      <c r="C124" s="51" t="s">
        <v>258</v>
      </c>
      <c r="D124" s="52" t="s">
        <v>70</v>
      </c>
      <c r="E124" s="53" t="s">
        <v>50</v>
      </c>
      <c r="F124" s="347">
        <f t="shared" si="17"/>
        <v>1</v>
      </c>
      <c r="G124" s="51"/>
      <c r="H124" s="263">
        <f t="shared" si="16"/>
        <v>0</v>
      </c>
    </row>
    <row r="125" spans="1:8" ht="16.5" customHeight="1" x14ac:dyDescent="0.3">
      <c r="A125" s="428"/>
      <c r="B125" s="114" t="s">
        <v>870</v>
      </c>
      <c r="C125" s="219"/>
      <c r="D125" s="220" t="s">
        <v>590</v>
      </c>
      <c r="E125" s="221"/>
      <c r="F125" s="222">
        <v>1</v>
      </c>
      <c r="G125" s="219"/>
      <c r="H125" s="421"/>
    </row>
    <row r="126" spans="1:8" ht="16.5" customHeight="1" x14ac:dyDescent="0.3">
      <c r="A126" s="427"/>
      <c r="B126" s="59" t="s">
        <v>44</v>
      </c>
      <c r="C126" s="51" t="s">
        <v>292</v>
      </c>
      <c r="D126" s="52" t="s">
        <v>591</v>
      </c>
      <c r="E126" s="53" t="s">
        <v>50</v>
      </c>
      <c r="F126" s="347">
        <f>F$125</f>
        <v>1</v>
      </c>
      <c r="G126" s="51"/>
      <c r="H126" s="263">
        <f>F126*G126</f>
        <v>0</v>
      </c>
    </row>
    <row r="127" spans="1:8" ht="16.5" customHeight="1" x14ac:dyDescent="0.3">
      <c r="A127" s="427"/>
      <c r="B127" s="59" t="s">
        <v>47</v>
      </c>
      <c r="C127" s="51" t="s">
        <v>293</v>
      </c>
      <c r="D127" s="52" t="s">
        <v>793</v>
      </c>
      <c r="E127" s="53" t="s">
        <v>50</v>
      </c>
      <c r="F127" s="347">
        <f>F$125</f>
        <v>1</v>
      </c>
      <c r="G127" s="51"/>
      <c r="H127" s="263">
        <f>F127*G127</f>
        <v>0</v>
      </c>
    </row>
    <row r="128" spans="1:8" ht="16.5" customHeight="1" x14ac:dyDescent="0.3">
      <c r="A128" s="428"/>
      <c r="B128" s="114" t="s">
        <v>871</v>
      </c>
      <c r="C128" s="219"/>
      <c r="D128" s="220" t="s">
        <v>592</v>
      </c>
      <c r="E128" s="221"/>
      <c r="F128" s="222">
        <v>1</v>
      </c>
      <c r="G128" s="219"/>
      <c r="H128" s="421"/>
    </row>
    <row r="129" spans="1:8" ht="16.5" customHeight="1" x14ac:dyDescent="0.3">
      <c r="A129" s="427"/>
      <c r="B129" s="59" t="s">
        <v>44</v>
      </c>
      <c r="C129" s="51" t="s">
        <v>232</v>
      </c>
      <c r="D129" s="52" t="s">
        <v>233</v>
      </c>
      <c r="E129" s="53" t="s">
        <v>50</v>
      </c>
      <c r="F129" s="347">
        <f>F$128</f>
        <v>1</v>
      </c>
      <c r="G129" s="51"/>
      <c r="H129" s="263">
        <f t="shared" ref="H129:H140" si="18">F129*G129</f>
        <v>0</v>
      </c>
    </row>
    <row r="130" spans="1:8" ht="16.5" customHeight="1" x14ac:dyDescent="0.3">
      <c r="A130" s="427"/>
      <c r="B130" s="59" t="s">
        <v>47</v>
      </c>
      <c r="C130" s="51" t="s">
        <v>234</v>
      </c>
      <c r="D130" s="52" t="s">
        <v>235</v>
      </c>
      <c r="E130" s="53" t="s">
        <v>50</v>
      </c>
      <c r="F130" s="347">
        <f t="shared" ref="F130:F140" si="19">F$128</f>
        <v>1</v>
      </c>
      <c r="G130" s="51"/>
      <c r="H130" s="263">
        <f t="shared" si="18"/>
        <v>0</v>
      </c>
    </row>
    <row r="131" spans="1:8" ht="16.5" customHeight="1" x14ac:dyDescent="0.3">
      <c r="A131" s="427"/>
      <c r="B131" s="59" t="s">
        <v>48</v>
      </c>
      <c r="C131" s="51" t="s">
        <v>100</v>
      </c>
      <c r="D131" s="52" t="s">
        <v>212</v>
      </c>
      <c r="E131" s="53" t="s">
        <v>50</v>
      </c>
      <c r="F131" s="347">
        <f t="shared" si="19"/>
        <v>1</v>
      </c>
      <c r="G131" s="51"/>
      <c r="H131" s="263">
        <f t="shared" si="18"/>
        <v>0</v>
      </c>
    </row>
    <row r="132" spans="1:8" ht="16.5" customHeight="1" x14ac:dyDescent="0.3">
      <c r="A132" s="427"/>
      <c r="B132" s="59" t="s">
        <v>49</v>
      </c>
      <c r="C132" s="51" t="s">
        <v>236</v>
      </c>
      <c r="D132" s="52" t="s">
        <v>237</v>
      </c>
      <c r="E132" s="53" t="s">
        <v>50</v>
      </c>
      <c r="F132" s="347">
        <f t="shared" si="19"/>
        <v>1</v>
      </c>
      <c r="G132" s="51"/>
      <c r="H132" s="263">
        <f t="shared" si="18"/>
        <v>0</v>
      </c>
    </row>
    <row r="133" spans="1:8" ht="16.5" customHeight="1" x14ac:dyDescent="0.3">
      <c r="A133" s="427"/>
      <c r="B133" s="59" t="s">
        <v>51</v>
      </c>
      <c r="C133" s="51" t="s">
        <v>296</v>
      </c>
      <c r="D133" s="52" t="s">
        <v>297</v>
      </c>
      <c r="E133" s="53" t="s">
        <v>50</v>
      </c>
      <c r="F133" s="347">
        <f t="shared" si="19"/>
        <v>1</v>
      </c>
      <c r="G133" s="51"/>
      <c r="H133" s="263">
        <f t="shared" si="18"/>
        <v>0</v>
      </c>
    </row>
    <row r="134" spans="1:8" ht="16.5" customHeight="1" x14ac:dyDescent="0.3">
      <c r="A134" s="427"/>
      <c r="B134" s="59" t="s">
        <v>53</v>
      </c>
      <c r="C134" s="51" t="s">
        <v>298</v>
      </c>
      <c r="D134" s="52" t="s">
        <v>299</v>
      </c>
      <c r="E134" s="53" t="s">
        <v>50</v>
      </c>
      <c r="F134" s="347">
        <f t="shared" si="19"/>
        <v>1</v>
      </c>
      <c r="G134" s="51"/>
      <c r="H134" s="263">
        <f t="shared" si="18"/>
        <v>0</v>
      </c>
    </row>
    <row r="135" spans="1:8" ht="16.5" customHeight="1" x14ac:dyDescent="0.3">
      <c r="A135" s="427"/>
      <c r="B135" s="59" t="s">
        <v>55</v>
      </c>
      <c r="C135" s="51" t="s">
        <v>300</v>
      </c>
      <c r="D135" s="52" t="s">
        <v>301</v>
      </c>
      <c r="E135" s="53" t="s">
        <v>50</v>
      </c>
      <c r="F135" s="347">
        <f t="shared" si="19"/>
        <v>1</v>
      </c>
      <c r="G135" s="51"/>
      <c r="H135" s="263">
        <f t="shared" si="18"/>
        <v>0</v>
      </c>
    </row>
    <row r="136" spans="1:8" ht="14.1" customHeight="1" x14ac:dyDescent="0.3">
      <c r="A136" s="427"/>
      <c r="B136" s="59" t="s">
        <v>57</v>
      </c>
      <c r="C136" s="51" t="s">
        <v>287</v>
      </c>
      <c r="D136" s="52" t="s">
        <v>288</v>
      </c>
      <c r="E136" s="53" t="s">
        <v>46</v>
      </c>
      <c r="F136" s="347">
        <f t="shared" si="19"/>
        <v>1</v>
      </c>
      <c r="G136" s="51"/>
      <c r="H136" s="263">
        <f t="shared" si="18"/>
        <v>0</v>
      </c>
    </row>
    <row r="137" spans="1:8" ht="16.5" customHeight="1" x14ac:dyDescent="0.3">
      <c r="A137" s="427"/>
      <c r="B137" s="59" t="s">
        <v>58</v>
      </c>
      <c r="C137" s="51" t="s">
        <v>775</v>
      </c>
      <c r="D137" s="52" t="s">
        <v>593</v>
      </c>
      <c r="E137" s="53" t="s">
        <v>50</v>
      </c>
      <c r="F137" s="347">
        <f t="shared" si="19"/>
        <v>1</v>
      </c>
      <c r="G137" s="51"/>
      <c r="H137" s="263">
        <f t="shared" si="18"/>
        <v>0</v>
      </c>
    </row>
    <row r="138" spans="1:8" ht="16.5" customHeight="1" x14ac:dyDescent="0.3">
      <c r="A138" s="427"/>
      <c r="B138" s="59" t="s">
        <v>59</v>
      </c>
      <c r="C138" s="51" t="s">
        <v>776</v>
      </c>
      <c r="D138" s="52" t="s">
        <v>594</v>
      </c>
      <c r="E138" s="53" t="s">
        <v>50</v>
      </c>
      <c r="F138" s="347">
        <f t="shared" si="19"/>
        <v>1</v>
      </c>
      <c r="G138" s="51"/>
      <c r="H138" s="263">
        <f t="shared" si="18"/>
        <v>0</v>
      </c>
    </row>
    <row r="139" spans="1:8" ht="16.5" customHeight="1" x14ac:dyDescent="0.3">
      <c r="A139" s="427"/>
      <c r="B139" s="59" t="s">
        <v>60</v>
      </c>
      <c r="C139" s="51" t="s">
        <v>777</v>
      </c>
      <c r="D139" s="52" t="s">
        <v>595</v>
      </c>
      <c r="E139" s="53" t="s">
        <v>50</v>
      </c>
      <c r="F139" s="347">
        <f t="shared" si="19"/>
        <v>1</v>
      </c>
      <c r="G139" s="51"/>
      <c r="H139" s="263">
        <f t="shared" si="18"/>
        <v>0</v>
      </c>
    </row>
    <row r="140" spans="1:8" ht="16.5" customHeight="1" x14ac:dyDescent="0.3">
      <c r="A140" s="427"/>
      <c r="B140" s="59" t="s">
        <v>131</v>
      </c>
      <c r="C140" s="51" t="s">
        <v>778</v>
      </c>
      <c r="D140" s="52" t="s">
        <v>596</v>
      </c>
      <c r="E140" s="53" t="s">
        <v>50</v>
      </c>
      <c r="F140" s="347">
        <f t="shared" si="19"/>
        <v>1</v>
      </c>
      <c r="G140" s="51"/>
      <c r="H140" s="263">
        <f t="shared" si="18"/>
        <v>0</v>
      </c>
    </row>
    <row r="141" spans="1:8" ht="17.25" customHeight="1" x14ac:dyDescent="0.3">
      <c r="A141" s="424"/>
      <c r="B141" s="211" t="s">
        <v>872</v>
      </c>
      <c r="C141" s="213" t="s">
        <v>550</v>
      </c>
      <c r="D141" s="213"/>
      <c r="E141" s="212"/>
      <c r="F141" s="212"/>
      <c r="G141" s="212"/>
      <c r="H141" s="214"/>
    </row>
    <row r="142" spans="1:8" ht="16.5" customHeight="1" x14ac:dyDescent="0.3">
      <c r="A142" s="427"/>
      <c r="B142" s="59" t="s">
        <v>44</v>
      </c>
      <c r="C142" s="51" t="s">
        <v>427</v>
      </c>
      <c r="D142" s="52" t="s">
        <v>505</v>
      </c>
      <c r="E142" s="53" t="s">
        <v>50</v>
      </c>
      <c r="F142" s="347">
        <v>1</v>
      </c>
      <c r="G142" s="51"/>
      <c r="H142" s="263">
        <f t="shared" ref="H142:H148" si="20">F142*G142</f>
        <v>0</v>
      </c>
    </row>
    <row r="143" spans="1:8" ht="16.5" customHeight="1" x14ac:dyDescent="0.3">
      <c r="A143" s="427"/>
      <c r="B143" s="59" t="s">
        <v>47</v>
      </c>
      <c r="C143" s="51" t="s">
        <v>429</v>
      </c>
      <c r="D143" s="52" t="s">
        <v>506</v>
      </c>
      <c r="E143" s="53" t="s">
        <v>50</v>
      </c>
      <c r="F143" s="347">
        <v>1</v>
      </c>
      <c r="G143" s="51"/>
      <c r="H143" s="263">
        <f t="shared" si="20"/>
        <v>0</v>
      </c>
    </row>
    <row r="144" spans="1:8" ht="16.5" customHeight="1" x14ac:dyDescent="0.3">
      <c r="A144" s="427"/>
      <c r="B144" s="59" t="s">
        <v>48</v>
      </c>
      <c r="C144" s="51" t="s">
        <v>430</v>
      </c>
      <c r="D144" s="52" t="s">
        <v>507</v>
      </c>
      <c r="E144" s="53" t="s">
        <v>50</v>
      </c>
      <c r="F144" s="347">
        <v>1</v>
      </c>
      <c r="G144" s="51"/>
      <c r="H144" s="263">
        <f t="shared" si="20"/>
        <v>0</v>
      </c>
    </row>
    <row r="145" spans="1:8" ht="16.5" customHeight="1" x14ac:dyDescent="0.3">
      <c r="A145" s="427"/>
      <c r="B145" s="59" t="s">
        <v>49</v>
      </c>
      <c r="C145" s="51" t="s">
        <v>133</v>
      </c>
      <c r="D145" s="52" t="s">
        <v>634</v>
      </c>
      <c r="E145" s="53" t="s">
        <v>50</v>
      </c>
      <c r="F145" s="347">
        <v>1</v>
      </c>
      <c r="G145" s="51"/>
      <c r="H145" s="263">
        <f t="shared" si="20"/>
        <v>0</v>
      </c>
    </row>
    <row r="146" spans="1:8" ht="16.5" customHeight="1" x14ac:dyDescent="0.3">
      <c r="A146" s="427"/>
      <c r="B146" s="59" t="s">
        <v>51</v>
      </c>
      <c r="C146" s="51" t="s">
        <v>428</v>
      </c>
      <c r="D146" s="52" t="s">
        <v>635</v>
      </c>
      <c r="E146" s="53" t="s">
        <v>50</v>
      </c>
      <c r="F146" s="347">
        <v>1</v>
      </c>
      <c r="G146" s="51"/>
      <c r="H146" s="263">
        <f t="shared" si="20"/>
        <v>0</v>
      </c>
    </row>
    <row r="147" spans="1:8" ht="16.5" customHeight="1" x14ac:dyDescent="0.3">
      <c r="A147" s="427"/>
      <c r="B147" s="59" t="s">
        <v>53</v>
      </c>
      <c r="C147" s="51" t="s">
        <v>508</v>
      </c>
      <c r="D147" s="52" t="s">
        <v>636</v>
      </c>
      <c r="E147" s="53" t="s">
        <v>50</v>
      </c>
      <c r="F147" s="347">
        <v>1</v>
      </c>
      <c r="G147" s="51"/>
      <c r="H147" s="263">
        <f t="shared" si="20"/>
        <v>0</v>
      </c>
    </row>
    <row r="148" spans="1:8" ht="16.5" customHeight="1" x14ac:dyDescent="0.3">
      <c r="A148" s="427"/>
      <c r="B148" s="59" t="s">
        <v>55</v>
      </c>
      <c r="C148" s="51" t="s">
        <v>509</v>
      </c>
      <c r="D148" s="52" t="s">
        <v>637</v>
      </c>
      <c r="E148" s="53" t="s">
        <v>50</v>
      </c>
      <c r="F148" s="347">
        <v>1</v>
      </c>
      <c r="G148" s="51"/>
      <c r="H148" s="263">
        <f t="shared" si="20"/>
        <v>0</v>
      </c>
    </row>
    <row r="149" spans="1:8" ht="17.25" customHeight="1" x14ac:dyDescent="0.3">
      <c r="A149" s="424"/>
      <c r="B149" s="113" t="s">
        <v>873</v>
      </c>
      <c r="C149" s="216" t="s">
        <v>795</v>
      </c>
      <c r="D149" s="217"/>
      <c r="E149" s="216"/>
      <c r="F149" s="222">
        <v>1</v>
      </c>
      <c r="G149" s="216"/>
      <c r="H149" s="218"/>
    </row>
    <row r="150" spans="1:8" ht="16.5" customHeight="1" x14ac:dyDescent="0.3">
      <c r="A150" s="427"/>
      <c r="B150" s="59" t="s">
        <v>44</v>
      </c>
      <c r="C150" s="51" t="s">
        <v>113</v>
      </c>
      <c r="D150" s="52" t="s">
        <v>531</v>
      </c>
      <c r="E150" s="53" t="s">
        <v>50</v>
      </c>
      <c r="F150" s="347">
        <f>F$149</f>
        <v>1</v>
      </c>
      <c r="G150" s="51"/>
      <c r="H150" s="263">
        <f>F150*G150</f>
        <v>0</v>
      </c>
    </row>
    <row r="151" spans="1:8" ht="16.5" customHeight="1" x14ac:dyDescent="0.3">
      <c r="A151" s="428"/>
      <c r="B151" s="114" t="s">
        <v>874</v>
      </c>
      <c r="C151" s="219"/>
      <c r="D151" s="220" t="s">
        <v>638</v>
      </c>
      <c r="E151" s="221"/>
      <c r="F151" s="222">
        <v>1</v>
      </c>
      <c r="G151" s="219"/>
      <c r="H151" s="421"/>
    </row>
    <row r="152" spans="1:8" ht="16.5" customHeight="1" x14ac:dyDescent="0.3">
      <c r="A152" s="427"/>
      <c r="B152" s="59" t="s">
        <v>44</v>
      </c>
      <c r="C152" s="51" t="s">
        <v>247</v>
      </c>
      <c r="D152" s="52" t="s">
        <v>248</v>
      </c>
      <c r="E152" s="53" t="s">
        <v>50</v>
      </c>
      <c r="F152" s="347">
        <f t="shared" ref="F152:F158" si="21">F$151</f>
        <v>1</v>
      </c>
      <c r="G152" s="51"/>
      <c r="H152" s="263">
        <f t="shared" ref="H152:H158" si="22">F152*G152</f>
        <v>0</v>
      </c>
    </row>
    <row r="153" spans="1:8" ht="16.5" customHeight="1" x14ac:dyDescent="0.3">
      <c r="A153" s="427"/>
      <c r="B153" s="59" t="s">
        <v>47</v>
      </c>
      <c r="C153" s="51" t="s">
        <v>249</v>
      </c>
      <c r="D153" s="52" t="s">
        <v>250</v>
      </c>
      <c r="E153" s="53" t="s">
        <v>50</v>
      </c>
      <c r="F153" s="347">
        <f t="shared" si="21"/>
        <v>1</v>
      </c>
      <c r="G153" s="51"/>
      <c r="H153" s="263">
        <f t="shared" si="22"/>
        <v>0</v>
      </c>
    </row>
    <row r="154" spans="1:8" ht="16.5" customHeight="1" x14ac:dyDescent="0.3">
      <c r="A154" s="427"/>
      <c r="B154" s="59" t="s">
        <v>48</v>
      </c>
      <c r="C154" s="51" t="s">
        <v>117</v>
      </c>
      <c r="D154" s="52" t="s">
        <v>176</v>
      </c>
      <c r="E154" s="53" t="s">
        <v>50</v>
      </c>
      <c r="F154" s="347">
        <f t="shared" si="21"/>
        <v>1</v>
      </c>
      <c r="G154" s="51"/>
      <c r="H154" s="263">
        <f t="shared" si="22"/>
        <v>0</v>
      </c>
    </row>
    <row r="155" spans="1:8" ht="16.5" customHeight="1" x14ac:dyDescent="0.3">
      <c r="A155" s="427"/>
      <c r="B155" s="59" t="s">
        <v>49</v>
      </c>
      <c r="C155" s="51" t="s">
        <v>251</v>
      </c>
      <c r="D155" s="52" t="s">
        <v>252</v>
      </c>
      <c r="E155" s="53" t="s">
        <v>50</v>
      </c>
      <c r="F155" s="347">
        <f t="shared" si="21"/>
        <v>1</v>
      </c>
      <c r="G155" s="51"/>
      <c r="H155" s="263">
        <f t="shared" si="22"/>
        <v>0</v>
      </c>
    </row>
    <row r="156" spans="1:8" ht="16.5" customHeight="1" x14ac:dyDescent="0.3">
      <c r="A156" s="427"/>
      <c r="B156" s="59" t="s">
        <v>51</v>
      </c>
      <c r="C156" s="51" t="s">
        <v>279</v>
      </c>
      <c r="D156" s="52" t="s">
        <v>280</v>
      </c>
      <c r="E156" s="53" t="s">
        <v>50</v>
      </c>
      <c r="F156" s="347">
        <f t="shared" si="21"/>
        <v>1</v>
      </c>
      <c r="G156" s="51"/>
      <c r="H156" s="263">
        <f t="shared" si="22"/>
        <v>0</v>
      </c>
    </row>
    <row r="157" spans="1:8" ht="16.5" customHeight="1" x14ac:dyDescent="0.3">
      <c r="A157" s="427"/>
      <c r="B157" s="59" t="s">
        <v>53</v>
      </c>
      <c r="C157" s="51" t="s">
        <v>156</v>
      </c>
      <c r="D157" s="52" t="s">
        <v>72</v>
      </c>
      <c r="E157" s="53" t="s">
        <v>50</v>
      </c>
      <c r="F157" s="347">
        <f t="shared" si="21"/>
        <v>1</v>
      </c>
      <c r="G157" s="51"/>
      <c r="H157" s="263">
        <f t="shared" si="22"/>
        <v>0</v>
      </c>
    </row>
    <row r="158" spans="1:8" ht="16.5" customHeight="1" x14ac:dyDescent="0.3">
      <c r="A158" s="427"/>
      <c r="B158" s="59" t="s">
        <v>55</v>
      </c>
      <c r="C158" s="51" t="s">
        <v>277</v>
      </c>
      <c r="D158" s="52" t="s">
        <v>278</v>
      </c>
      <c r="E158" s="53" t="s">
        <v>50</v>
      </c>
      <c r="F158" s="347">
        <f t="shared" si="21"/>
        <v>1</v>
      </c>
      <c r="G158" s="51"/>
      <c r="H158" s="263">
        <f t="shared" si="22"/>
        <v>0</v>
      </c>
    </row>
    <row r="159" spans="1:8" ht="16.5" customHeight="1" x14ac:dyDescent="0.3">
      <c r="A159" s="428"/>
      <c r="B159" s="114" t="s">
        <v>875</v>
      </c>
      <c r="C159" s="219"/>
      <c r="D159" s="220" t="s">
        <v>639</v>
      </c>
      <c r="E159" s="221"/>
      <c r="F159" s="222">
        <v>1</v>
      </c>
      <c r="G159" s="219"/>
      <c r="H159" s="421"/>
    </row>
    <row r="160" spans="1:8" ht="16.5" customHeight="1" x14ac:dyDescent="0.3">
      <c r="A160" s="427"/>
      <c r="B160" s="59" t="s">
        <v>44</v>
      </c>
      <c r="C160" s="51" t="s">
        <v>640</v>
      </c>
      <c r="D160" s="52" t="s">
        <v>641</v>
      </c>
      <c r="E160" s="53" t="s">
        <v>50</v>
      </c>
      <c r="F160" s="347">
        <f t="shared" ref="F160:F169" si="23">F$159</f>
        <v>1</v>
      </c>
      <c r="G160" s="51"/>
      <c r="H160" s="263">
        <f t="shared" ref="H160:H169" si="24">F160*G160</f>
        <v>0</v>
      </c>
    </row>
    <row r="161" spans="1:8" ht="16.5" customHeight="1" x14ac:dyDescent="0.3">
      <c r="A161" s="427"/>
      <c r="B161" s="59" t="s">
        <v>47</v>
      </c>
      <c r="C161" s="51" t="s">
        <v>661</v>
      </c>
      <c r="D161" s="52" t="s">
        <v>644</v>
      </c>
      <c r="E161" s="53" t="s">
        <v>46</v>
      </c>
      <c r="F161" s="347">
        <f t="shared" si="23"/>
        <v>1</v>
      </c>
      <c r="G161" s="51"/>
      <c r="H161" s="263">
        <f t="shared" si="24"/>
        <v>0</v>
      </c>
    </row>
    <row r="162" spans="1:8" ht="16.5" customHeight="1" x14ac:dyDescent="0.3">
      <c r="A162" s="427"/>
      <c r="B162" s="59" t="s">
        <v>48</v>
      </c>
      <c r="C162" s="51" t="s">
        <v>118</v>
      </c>
      <c r="D162" s="52" t="s">
        <v>532</v>
      </c>
      <c r="E162" s="53" t="s">
        <v>50</v>
      </c>
      <c r="F162" s="347">
        <f t="shared" si="23"/>
        <v>1</v>
      </c>
      <c r="G162" s="51"/>
      <c r="H162" s="263">
        <f t="shared" si="24"/>
        <v>0</v>
      </c>
    </row>
    <row r="163" spans="1:8" ht="16.5" customHeight="1" x14ac:dyDescent="0.3">
      <c r="A163" s="427"/>
      <c r="B163" s="59" t="s">
        <v>49</v>
      </c>
      <c r="C163" s="51" t="s">
        <v>645</v>
      </c>
      <c r="D163" s="52" t="s">
        <v>646</v>
      </c>
      <c r="E163" s="53" t="s">
        <v>50</v>
      </c>
      <c r="F163" s="347">
        <f t="shared" si="23"/>
        <v>1</v>
      </c>
      <c r="G163" s="51"/>
      <c r="H163" s="263">
        <f t="shared" si="24"/>
        <v>0</v>
      </c>
    </row>
    <row r="164" spans="1:8" ht="16.5" customHeight="1" x14ac:dyDescent="0.3">
      <c r="A164" s="427"/>
      <c r="B164" s="59" t="s">
        <v>51</v>
      </c>
      <c r="C164" s="51" t="s">
        <v>412</v>
      </c>
      <c r="D164" s="52" t="s">
        <v>413</v>
      </c>
      <c r="E164" s="53" t="s">
        <v>50</v>
      </c>
      <c r="F164" s="347">
        <f t="shared" si="23"/>
        <v>1</v>
      </c>
      <c r="G164" s="51"/>
      <c r="H164" s="263">
        <f t="shared" si="24"/>
        <v>0</v>
      </c>
    </row>
    <row r="165" spans="1:8" ht="16.5" customHeight="1" x14ac:dyDescent="0.3">
      <c r="A165" s="427"/>
      <c r="B165" s="59" t="s">
        <v>53</v>
      </c>
      <c r="C165" s="51" t="s">
        <v>411</v>
      </c>
      <c r="D165" s="52" t="s">
        <v>647</v>
      </c>
      <c r="E165" s="53" t="s">
        <v>50</v>
      </c>
      <c r="F165" s="347">
        <f t="shared" si="23"/>
        <v>1</v>
      </c>
      <c r="G165" s="51"/>
      <c r="H165" s="263">
        <f t="shared" si="24"/>
        <v>0</v>
      </c>
    </row>
    <row r="166" spans="1:8" ht="16.5" customHeight="1" x14ac:dyDescent="0.3">
      <c r="A166" s="427"/>
      <c r="B166" s="59" t="s">
        <v>55</v>
      </c>
      <c r="C166" s="51" t="s">
        <v>115</v>
      </c>
      <c r="D166" s="52" t="s">
        <v>174</v>
      </c>
      <c r="E166" s="53" t="s">
        <v>50</v>
      </c>
      <c r="F166" s="347">
        <f t="shared" si="23"/>
        <v>1</v>
      </c>
      <c r="G166" s="51"/>
      <c r="H166" s="263">
        <f t="shared" si="24"/>
        <v>0</v>
      </c>
    </row>
    <row r="167" spans="1:8" ht="16.5" customHeight="1" x14ac:dyDescent="0.3">
      <c r="A167" s="427"/>
      <c r="B167" s="59" t="s">
        <v>57</v>
      </c>
      <c r="C167" s="51" t="s">
        <v>116</v>
      </c>
      <c r="D167" s="52" t="s">
        <v>175</v>
      </c>
      <c r="E167" s="53" t="s">
        <v>50</v>
      </c>
      <c r="F167" s="347">
        <f t="shared" si="23"/>
        <v>1</v>
      </c>
      <c r="G167" s="51"/>
      <c r="H167" s="263">
        <f t="shared" si="24"/>
        <v>0</v>
      </c>
    </row>
    <row r="168" spans="1:8" ht="16.5" customHeight="1" x14ac:dyDescent="0.3">
      <c r="A168" s="427"/>
      <c r="B168" s="59" t="s">
        <v>58</v>
      </c>
      <c r="C168" s="51" t="s">
        <v>642</v>
      </c>
      <c r="D168" s="52" t="s">
        <v>643</v>
      </c>
      <c r="E168" s="53" t="s">
        <v>50</v>
      </c>
      <c r="F168" s="347">
        <f t="shared" si="23"/>
        <v>1</v>
      </c>
      <c r="G168" s="51"/>
      <c r="H168" s="263">
        <f t="shared" si="24"/>
        <v>0</v>
      </c>
    </row>
    <row r="169" spans="1:8" ht="16.5" customHeight="1" x14ac:dyDescent="0.3">
      <c r="A169" s="427"/>
      <c r="B169" s="59" t="s">
        <v>59</v>
      </c>
      <c r="C169" s="51" t="s">
        <v>155</v>
      </c>
      <c r="D169" s="52" t="s">
        <v>178</v>
      </c>
      <c r="E169" s="53" t="s">
        <v>50</v>
      </c>
      <c r="F169" s="347">
        <f t="shared" si="23"/>
        <v>1</v>
      </c>
      <c r="G169" s="51"/>
      <c r="H169" s="263">
        <f t="shared" si="24"/>
        <v>0</v>
      </c>
    </row>
    <row r="170" spans="1:8" ht="16.5" customHeight="1" x14ac:dyDescent="0.3">
      <c r="A170" s="428"/>
      <c r="B170" s="114" t="s">
        <v>876</v>
      </c>
      <c r="C170" s="219"/>
      <c r="D170" s="220" t="s">
        <v>648</v>
      </c>
      <c r="E170" s="221"/>
      <c r="F170" s="222">
        <v>1</v>
      </c>
      <c r="G170" s="219"/>
      <c r="H170" s="421"/>
    </row>
    <row r="171" spans="1:8" ht="16.5" customHeight="1" x14ac:dyDescent="0.3">
      <c r="A171" s="427"/>
      <c r="B171" s="59" t="s">
        <v>44</v>
      </c>
      <c r="C171" s="51" t="s">
        <v>649</v>
      </c>
      <c r="D171" s="52" t="s">
        <v>650</v>
      </c>
      <c r="E171" s="53" t="s">
        <v>46</v>
      </c>
      <c r="F171" s="347">
        <f>F$170</f>
        <v>1</v>
      </c>
      <c r="G171" s="51"/>
      <c r="H171" s="263">
        <f>F171*G171</f>
        <v>0</v>
      </c>
    </row>
    <row r="172" spans="1:8" ht="16.5" customHeight="1" x14ac:dyDescent="0.3">
      <c r="A172" s="427"/>
      <c r="B172" s="59" t="s">
        <v>47</v>
      </c>
      <c r="C172" s="51" t="s">
        <v>275</v>
      </c>
      <c r="D172" s="52" t="s">
        <v>533</v>
      </c>
      <c r="E172" s="53" t="s">
        <v>46</v>
      </c>
      <c r="F172" s="347">
        <f>F$170</f>
        <v>1</v>
      </c>
      <c r="G172" s="51"/>
      <c r="H172" s="263">
        <f>F172*G172</f>
        <v>0</v>
      </c>
    </row>
    <row r="173" spans="1:8" ht="16.5" customHeight="1" x14ac:dyDescent="0.3">
      <c r="A173" s="427"/>
      <c r="B173" s="59" t="s">
        <v>48</v>
      </c>
      <c r="C173" s="51" t="s">
        <v>389</v>
      </c>
      <c r="D173" s="52" t="s">
        <v>651</v>
      </c>
      <c r="E173" s="53" t="s">
        <v>50</v>
      </c>
      <c r="F173" s="347">
        <f>F$170</f>
        <v>1</v>
      </c>
      <c r="G173" s="51"/>
      <c r="H173" s="263">
        <f>F173*G173</f>
        <v>0</v>
      </c>
    </row>
    <row r="174" spans="1:8" ht="16.5" customHeight="1" x14ac:dyDescent="0.3">
      <c r="A174" s="427"/>
      <c r="B174" s="59" t="s">
        <v>49</v>
      </c>
      <c r="C174" s="51" t="s">
        <v>388</v>
      </c>
      <c r="D174" s="52" t="s">
        <v>276</v>
      </c>
      <c r="E174" s="53" t="s">
        <v>50</v>
      </c>
      <c r="F174" s="347">
        <f>F$170</f>
        <v>1</v>
      </c>
      <c r="G174" s="51"/>
      <c r="H174" s="263">
        <f>F174*G174</f>
        <v>0</v>
      </c>
    </row>
    <row r="175" spans="1:8" ht="16.5" customHeight="1" x14ac:dyDescent="0.3">
      <c r="A175" s="428"/>
      <c r="B175" s="114" t="s">
        <v>877</v>
      </c>
      <c r="C175" s="219"/>
      <c r="D175" s="220" t="s">
        <v>652</v>
      </c>
      <c r="E175" s="221"/>
      <c r="F175" s="222">
        <v>1</v>
      </c>
      <c r="G175" s="219"/>
      <c r="H175" s="421"/>
    </row>
    <row r="176" spans="1:8" ht="16.5" customHeight="1" x14ac:dyDescent="0.3">
      <c r="A176" s="427"/>
      <c r="B176" s="59" t="s">
        <v>44</v>
      </c>
      <c r="C176" s="51" t="s">
        <v>653</v>
      </c>
      <c r="D176" s="52" t="s">
        <v>654</v>
      </c>
      <c r="E176" s="53" t="s">
        <v>50</v>
      </c>
      <c r="F176" s="347">
        <f t="shared" ref="F176:F191" si="25">F$175</f>
        <v>1</v>
      </c>
      <c r="G176" s="51"/>
      <c r="H176" s="263">
        <f t="shared" ref="H176:H191" si="26">F176*G176</f>
        <v>0</v>
      </c>
    </row>
    <row r="177" spans="1:8" ht="16.5" customHeight="1" x14ac:dyDescent="0.3">
      <c r="A177" s="427"/>
      <c r="B177" s="59" t="s">
        <v>47</v>
      </c>
      <c r="C177" s="51" t="s">
        <v>134</v>
      </c>
      <c r="D177" s="52" t="s">
        <v>21</v>
      </c>
      <c r="E177" s="53" t="s">
        <v>50</v>
      </c>
      <c r="F177" s="347">
        <f t="shared" si="25"/>
        <v>1</v>
      </c>
      <c r="G177" s="51"/>
      <c r="H177" s="263">
        <f t="shared" si="26"/>
        <v>0</v>
      </c>
    </row>
    <row r="178" spans="1:8" ht="16.5" customHeight="1" x14ac:dyDescent="0.3">
      <c r="A178" s="427"/>
      <c r="B178" s="59" t="s">
        <v>48</v>
      </c>
      <c r="C178" s="51" t="s">
        <v>655</v>
      </c>
      <c r="D178" s="52" t="s">
        <v>656</v>
      </c>
      <c r="E178" s="53" t="s">
        <v>50</v>
      </c>
      <c r="F178" s="347">
        <f t="shared" si="25"/>
        <v>1</v>
      </c>
      <c r="G178" s="51"/>
      <c r="H178" s="263">
        <f t="shared" si="26"/>
        <v>0</v>
      </c>
    </row>
    <row r="179" spans="1:8" ht="16.5" customHeight="1" x14ac:dyDescent="0.3">
      <c r="A179" s="427"/>
      <c r="B179" s="59" t="s">
        <v>49</v>
      </c>
      <c r="C179" s="51" t="s">
        <v>177</v>
      </c>
      <c r="D179" s="52" t="s">
        <v>534</v>
      </c>
      <c r="E179" s="53" t="s">
        <v>50</v>
      </c>
      <c r="F179" s="347">
        <f t="shared" si="25"/>
        <v>1</v>
      </c>
      <c r="G179" s="51"/>
      <c r="H179" s="263">
        <f t="shared" si="26"/>
        <v>0</v>
      </c>
    </row>
    <row r="180" spans="1:8" ht="16.5" customHeight="1" x14ac:dyDescent="0.3">
      <c r="A180" s="427"/>
      <c r="B180" s="59" t="s">
        <v>51</v>
      </c>
      <c r="C180" s="51" t="s">
        <v>657</v>
      </c>
      <c r="D180" s="52" t="s">
        <v>658</v>
      </c>
      <c r="E180" s="53" t="s">
        <v>50</v>
      </c>
      <c r="F180" s="347">
        <f t="shared" si="25"/>
        <v>1</v>
      </c>
      <c r="G180" s="51"/>
      <c r="H180" s="263">
        <f t="shared" si="26"/>
        <v>0</v>
      </c>
    </row>
    <row r="181" spans="1:8" ht="16.5" customHeight="1" x14ac:dyDescent="0.3">
      <c r="A181" s="427"/>
      <c r="B181" s="59" t="s">
        <v>53</v>
      </c>
      <c r="C181" s="51" t="s">
        <v>282</v>
      </c>
      <c r="D181" s="52" t="s">
        <v>283</v>
      </c>
      <c r="E181" s="53" t="s">
        <v>50</v>
      </c>
      <c r="F181" s="347">
        <f t="shared" si="25"/>
        <v>1</v>
      </c>
      <c r="G181" s="51"/>
      <c r="H181" s="263">
        <f t="shared" si="26"/>
        <v>0</v>
      </c>
    </row>
    <row r="182" spans="1:8" ht="16.5" customHeight="1" x14ac:dyDescent="0.3">
      <c r="A182" s="427"/>
      <c r="B182" s="59" t="s">
        <v>55</v>
      </c>
      <c r="C182" s="51" t="s">
        <v>125</v>
      </c>
      <c r="D182" s="52" t="s">
        <v>179</v>
      </c>
      <c r="E182" s="53" t="s">
        <v>50</v>
      </c>
      <c r="F182" s="347">
        <f t="shared" si="25"/>
        <v>1</v>
      </c>
      <c r="G182" s="51"/>
      <c r="H182" s="263">
        <f t="shared" si="26"/>
        <v>0</v>
      </c>
    </row>
    <row r="183" spans="1:8" ht="16.5" customHeight="1" x14ac:dyDescent="0.3">
      <c r="A183" s="427"/>
      <c r="B183" s="59" t="s">
        <v>57</v>
      </c>
      <c r="C183" s="51" t="s">
        <v>64</v>
      </c>
      <c r="D183" s="52" t="s">
        <v>180</v>
      </c>
      <c r="E183" s="53" t="s">
        <v>50</v>
      </c>
      <c r="F183" s="347">
        <f t="shared" si="25"/>
        <v>1</v>
      </c>
      <c r="G183" s="51"/>
      <c r="H183" s="263">
        <f t="shared" si="26"/>
        <v>0</v>
      </c>
    </row>
    <row r="184" spans="1:8" ht="16.5" customHeight="1" x14ac:dyDescent="0.3">
      <c r="A184" s="427"/>
      <c r="B184" s="59" t="s">
        <v>58</v>
      </c>
      <c r="C184" s="51" t="s">
        <v>659</v>
      </c>
      <c r="D184" s="52" t="s">
        <v>660</v>
      </c>
      <c r="E184" s="53" t="s">
        <v>50</v>
      </c>
      <c r="F184" s="347">
        <f t="shared" si="25"/>
        <v>1</v>
      </c>
      <c r="G184" s="51"/>
      <c r="H184" s="263">
        <f t="shared" si="26"/>
        <v>0</v>
      </c>
    </row>
    <row r="185" spans="1:8" ht="16.5" customHeight="1" x14ac:dyDescent="0.3">
      <c r="A185" s="427"/>
      <c r="B185" s="59" t="s">
        <v>59</v>
      </c>
      <c r="C185" s="51" t="s">
        <v>126</v>
      </c>
      <c r="D185" s="52" t="s">
        <v>19</v>
      </c>
      <c r="E185" s="53" t="s">
        <v>50</v>
      </c>
      <c r="F185" s="347">
        <f t="shared" si="25"/>
        <v>1</v>
      </c>
      <c r="G185" s="51"/>
      <c r="H185" s="263">
        <f t="shared" si="26"/>
        <v>0</v>
      </c>
    </row>
    <row r="186" spans="1:8" ht="16.5" customHeight="1" x14ac:dyDescent="0.3">
      <c r="A186" s="427"/>
      <c r="B186" s="59" t="s">
        <v>60</v>
      </c>
      <c r="C186" s="51" t="s">
        <v>22</v>
      </c>
      <c r="D186" s="52" t="s">
        <v>206</v>
      </c>
      <c r="E186" s="53" t="s">
        <v>50</v>
      </c>
      <c r="F186" s="347">
        <f t="shared" si="25"/>
        <v>1</v>
      </c>
      <c r="G186" s="51"/>
      <c r="H186" s="263">
        <f t="shared" si="26"/>
        <v>0</v>
      </c>
    </row>
    <row r="187" spans="1:8" ht="16.5" customHeight="1" x14ac:dyDescent="0.3">
      <c r="A187" s="427"/>
      <c r="B187" s="59" t="s">
        <v>131</v>
      </c>
      <c r="C187" s="51" t="s">
        <v>661</v>
      </c>
      <c r="D187" s="52" t="s">
        <v>662</v>
      </c>
      <c r="E187" s="53" t="s">
        <v>50</v>
      </c>
      <c r="F187" s="347">
        <f t="shared" si="25"/>
        <v>1</v>
      </c>
      <c r="G187" s="51"/>
      <c r="H187" s="263">
        <f t="shared" si="26"/>
        <v>0</v>
      </c>
    </row>
    <row r="188" spans="1:8" ht="16.5" customHeight="1" x14ac:dyDescent="0.3">
      <c r="A188" s="427"/>
      <c r="B188" s="59" t="s">
        <v>132</v>
      </c>
      <c r="C188" s="51" t="s">
        <v>284</v>
      </c>
      <c r="D188" s="52" t="s">
        <v>285</v>
      </c>
      <c r="E188" s="53" t="s">
        <v>50</v>
      </c>
      <c r="F188" s="347">
        <f t="shared" si="25"/>
        <v>1</v>
      </c>
      <c r="G188" s="51"/>
      <c r="H188" s="263">
        <f t="shared" si="26"/>
        <v>0</v>
      </c>
    </row>
    <row r="189" spans="1:8" ht="16.5" customHeight="1" x14ac:dyDescent="0.3">
      <c r="A189" s="427"/>
      <c r="B189" s="59" t="s">
        <v>79</v>
      </c>
      <c r="C189" s="51" t="s">
        <v>390</v>
      </c>
      <c r="D189" s="52" t="s">
        <v>286</v>
      </c>
      <c r="E189" s="53" t="s">
        <v>50</v>
      </c>
      <c r="F189" s="347">
        <f t="shared" si="25"/>
        <v>1</v>
      </c>
      <c r="G189" s="51"/>
      <c r="H189" s="263">
        <f t="shared" si="26"/>
        <v>0</v>
      </c>
    </row>
    <row r="190" spans="1:8" ht="16.5" customHeight="1" x14ac:dyDescent="0.3">
      <c r="A190" s="427"/>
      <c r="B190" s="59" t="s">
        <v>80</v>
      </c>
      <c r="C190" s="51" t="s">
        <v>663</v>
      </c>
      <c r="D190" s="52" t="s">
        <v>664</v>
      </c>
      <c r="E190" s="224" t="s">
        <v>50</v>
      </c>
      <c r="F190" s="347">
        <f t="shared" si="25"/>
        <v>1</v>
      </c>
      <c r="G190" s="51"/>
      <c r="H190" s="263">
        <f t="shared" si="26"/>
        <v>0</v>
      </c>
    </row>
    <row r="191" spans="1:8" ht="16.5" customHeight="1" x14ac:dyDescent="0.3">
      <c r="A191" s="427"/>
      <c r="B191" s="59" t="s">
        <v>81</v>
      </c>
      <c r="C191" s="51" t="s">
        <v>148</v>
      </c>
      <c r="D191" s="52" t="s">
        <v>535</v>
      </c>
      <c r="E191" s="53" t="s">
        <v>50</v>
      </c>
      <c r="F191" s="347">
        <f t="shared" si="25"/>
        <v>1</v>
      </c>
      <c r="G191" s="51"/>
      <c r="H191" s="263">
        <f t="shared" si="26"/>
        <v>0</v>
      </c>
    </row>
    <row r="192" spans="1:8" ht="17.25" customHeight="1" x14ac:dyDescent="0.3">
      <c r="A192" s="424"/>
      <c r="B192" s="211" t="s">
        <v>878</v>
      </c>
      <c r="C192" s="213" t="s">
        <v>36</v>
      </c>
      <c r="D192" s="213"/>
      <c r="E192" s="212"/>
      <c r="F192" s="212"/>
      <c r="G192" s="212"/>
      <c r="H192" s="214"/>
    </row>
    <row r="193" spans="1:8" ht="16.5" customHeight="1" x14ac:dyDescent="0.3">
      <c r="A193" s="427"/>
      <c r="B193" s="59" t="s">
        <v>44</v>
      </c>
      <c r="C193" s="51" t="s">
        <v>526</v>
      </c>
      <c r="D193" s="52" t="s">
        <v>527</v>
      </c>
      <c r="E193" s="53" t="s">
        <v>50</v>
      </c>
      <c r="F193" s="347">
        <v>1</v>
      </c>
      <c r="G193" s="51"/>
      <c r="H193" s="263">
        <f>F193*G193</f>
        <v>0</v>
      </c>
    </row>
    <row r="194" spans="1:8" ht="16.5" customHeight="1" x14ac:dyDescent="0.3">
      <c r="A194" s="427"/>
      <c r="B194" s="59" t="s">
        <v>47</v>
      </c>
      <c r="C194" s="51" t="s">
        <v>128</v>
      </c>
      <c r="D194" s="52" t="s">
        <v>632</v>
      </c>
      <c r="E194" s="53" t="s">
        <v>50</v>
      </c>
      <c r="F194" s="347">
        <v>1</v>
      </c>
      <c r="G194" s="51"/>
      <c r="H194" s="263">
        <f>F194*G194</f>
        <v>0</v>
      </c>
    </row>
    <row r="195" spans="1:8" ht="16.5" customHeight="1" x14ac:dyDescent="0.3">
      <c r="A195" s="427"/>
      <c r="B195" s="59" t="s">
        <v>48</v>
      </c>
      <c r="C195" s="51" t="s">
        <v>129</v>
      </c>
      <c r="D195" s="52" t="s">
        <v>633</v>
      </c>
      <c r="E195" s="53" t="s">
        <v>50</v>
      </c>
      <c r="F195" s="347">
        <v>1</v>
      </c>
      <c r="G195" s="51"/>
      <c r="H195" s="263">
        <f>F195*G195</f>
        <v>0</v>
      </c>
    </row>
    <row r="196" spans="1:8" ht="17.25" customHeight="1" x14ac:dyDescent="0.3">
      <c r="A196" s="424"/>
      <c r="B196" s="211" t="s">
        <v>879</v>
      </c>
      <c r="C196" s="213" t="s">
        <v>228</v>
      </c>
      <c r="D196" s="213"/>
      <c r="E196" s="212"/>
      <c r="F196" s="212"/>
      <c r="G196" s="212"/>
      <c r="H196" s="214"/>
    </row>
    <row r="197" spans="1:8" ht="16.5" customHeight="1" x14ac:dyDescent="0.3">
      <c r="A197" s="427"/>
      <c r="B197" s="59" t="s">
        <v>44</v>
      </c>
      <c r="C197" s="51" t="s">
        <v>521</v>
      </c>
      <c r="D197" s="52" t="s">
        <v>522</v>
      </c>
      <c r="E197" s="53" t="s">
        <v>50</v>
      </c>
      <c r="F197" s="347">
        <v>1</v>
      </c>
      <c r="G197" s="51"/>
      <c r="H197" s="263">
        <f>F197*G197</f>
        <v>0</v>
      </c>
    </row>
    <row r="198" spans="1:8" ht="17.25" customHeight="1" x14ac:dyDescent="0.3">
      <c r="A198" s="424"/>
      <c r="B198" s="113" t="s">
        <v>880</v>
      </c>
      <c r="C198" s="216" t="s">
        <v>796</v>
      </c>
      <c r="D198" s="217"/>
      <c r="E198" s="216"/>
      <c r="F198" s="222">
        <v>1</v>
      </c>
      <c r="G198" s="216"/>
      <c r="H198" s="218"/>
    </row>
    <row r="199" spans="1:8" ht="16.5" customHeight="1" x14ac:dyDescent="0.3">
      <c r="A199" s="427"/>
      <c r="B199" s="59" t="s">
        <v>44</v>
      </c>
      <c r="C199" s="51" t="s">
        <v>125</v>
      </c>
      <c r="D199" s="52" t="s">
        <v>338</v>
      </c>
      <c r="E199" s="53" t="s">
        <v>50</v>
      </c>
      <c r="F199" s="347">
        <f t="shared" ref="F199:F221" si="27">F$198</f>
        <v>1</v>
      </c>
      <c r="G199" s="51"/>
      <c r="H199" s="263">
        <f t="shared" ref="H199:H221" si="28">F199*G199</f>
        <v>0</v>
      </c>
    </row>
    <row r="200" spans="1:8" ht="16.5" customHeight="1" x14ac:dyDescent="0.3">
      <c r="A200" s="427"/>
      <c r="B200" s="59" t="s">
        <v>47</v>
      </c>
      <c r="C200" s="51" t="s">
        <v>339</v>
      </c>
      <c r="D200" s="52" t="s">
        <v>340</v>
      </c>
      <c r="E200" s="53" t="s">
        <v>50</v>
      </c>
      <c r="F200" s="347">
        <f t="shared" si="27"/>
        <v>1</v>
      </c>
      <c r="G200" s="51"/>
      <c r="H200" s="263">
        <f t="shared" si="28"/>
        <v>0</v>
      </c>
    </row>
    <row r="201" spans="1:8" ht="16.5" customHeight="1" x14ac:dyDescent="0.3">
      <c r="A201" s="427"/>
      <c r="B201" s="59" t="s">
        <v>48</v>
      </c>
      <c r="C201" s="51" t="s">
        <v>341</v>
      </c>
      <c r="D201" s="52" t="s">
        <v>342</v>
      </c>
      <c r="E201" s="53" t="s">
        <v>50</v>
      </c>
      <c r="F201" s="347">
        <f t="shared" si="27"/>
        <v>1</v>
      </c>
      <c r="G201" s="51"/>
      <c r="H201" s="263">
        <f t="shared" si="28"/>
        <v>0</v>
      </c>
    </row>
    <row r="202" spans="1:8" ht="16.5" customHeight="1" x14ac:dyDescent="0.3">
      <c r="A202" s="427"/>
      <c r="B202" s="59" t="s">
        <v>49</v>
      </c>
      <c r="C202" s="51" t="s">
        <v>191</v>
      </c>
      <c r="D202" s="52" t="s">
        <v>665</v>
      </c>
      <c r="E202" s="53" t="s">
        <v>50</v>
      </c>
      <c r="F202" s="347">
        <f t="shared" si="27"/>
        <v>1</v>
      </c>
      <c r="G202" s="51"/>
      <c r="H202" s="263">
        <f t="shared" si="28"/>
        <v>0</v>
      </c>
    </row>
    <row r="203" spans="1:8" ht="16.5" customHeight="1" x14ac:dyDescent="0.3">
      <c r="A203" s="427"/>
      <c r="B203" s="59" t="s">
        <v>51</v>
      </c>
      <c r="C203" s="51" t="s">
        <v>343</v>
      </c>
      <c r="D203" s="52" t="s">
        <v>344</v>
      </c>
      <c r="E203" s="53" t="s">
        <v>50</v>
      </c>
      <c r="F203" s="347">
        <f t="shared" si="27"/>
        <v>1</v>
      </c>
      <c r="G203" s="51"/>
      <c r="H203" s="263">
        <f t="shared" si="28"/>
        <v>0</v>
      </c>
    </row>
    <row r="204" spans="1:8" ht="16.5" customHeight="1" x14ac:dyDescent="0.3">
      <c r="A204" s="427"/>
      <c r="B204" s="59" t="s">
        <v>53</v>
      </c>
      <c r="C204" s="51" t="s">
        <v>328</v>
      </c>
      <c r="D204" s="52" t="s">
        <v>345</v>
      </c>
      <c r="E204" s="53" t="s">
        <v>50</v>
      </c>
      <c r="F204" s="347">
        <f t="shared" si="27"/>
        <v>1</v>
      </c>
      <c r="G204" s="51"/>
      <c r="H204" s="263">
        <f t="shared" si="28"/>
        <v>0</v>
      </c>
    </row>
    <row r="205" spans="1:8" ht="16.5" customHeight="1" x14ac:dyDescent="0.3">
      <c r="A205" s="427"/>
      <c r="B205" s="59" t="s">
        <v>55</v>
      </c>
      <c r="C205" s="51" t="s">
        <v>192</v>
      </c>
      <c r="D205" s="52" t="s">
        <v>666</v>
      </c>
      <c r="E205" s="53" t="s">
        <v>50</v>
      </c>
      <c r="F205" s="347">
        <f t="shared" si="27"/>
        <v>1</v>
      </c>
      <c r="G205" s="51"/>
      <c r="H205" s="263">
        <f t="shared" si="28"/>
        <v>0</v>
      </c>
    </row>
    <row r="206" spans="1:8" ht="16.5" customHeight="1" x14ac:dyDescent="0.3">
      <c r="A206" s="427"/>
      <c r="B206" s="59" t="s">
        <v>57</v>
      </c>
      <c r="C206" s="51" t="s">
        <v>346</v>
      </c>
      <c r="D206" s="52" t="s">
        <v>347</v>
      </c>
      <c r="E206" s="53" t="s">
        <v>50</v>
      </c>
      <c r="F206" s="347">
        <f t="shared" si="27"/>
        <v>1</v>
      </c>
      <c r="G206" s="51"/>
      <c r="H206" s="263">
        <f t="shared" si="28"/>
        <v>0</v>
      </c>
    </row>
    <row r="207" spans="1:8" ht="16.5" customHeight="1" x14ac:dyDescent="0.3">
      <c r="A207" s="427"/>
      <c r="B207" s="59" t="s">
        <v>58</v>
      </c>
      <c r="C207" s="51" t="s">
        <v>348</v>
      </c>
      <c r="D207" s="52" t="s">
        <v>349</v>
      </c>
      <c r="E207" s="53" t="s">
        <v>50</v>
      </c>
      <c r="F207" s="347">
        <f t="shared" si="27"/>
        <v>1</v>
      </c>
      <c r="G207" s="51"/>
      <c r="H207" s="263">
        <f t="shared" si="28"/>
        <v>0</v>
      </c>
    </row>
    <row r="208" spans="1:8" ht="16.5" customHeight="1" x14ac:dyDescent="0.3">
      <c r="A208" s="427"/>
      <c r="B208" s="59" t="s">
        <v>59</v>
      </c>
      <c r="C208" s="51" t="s">
        <v>350</v>
      </c>
      <c r="D208" s="52" t="s">
        <v>351</v>
      </c>
      <c r="E208" s="53" t="s">
        <v>50</v>
      </c>
      <c r="F208" s="347">
        <f t="shared" si="27"/>
        <v>1</v>
      </c>
      <c r="G208" s="51"/>
      <c r="H208" s="263">
        <f t="shared" si="28"/>
        <v>0</v>
      </c>
    </row>
    <row r="209" spans="1:8" ht="16.5" customHeight="1" x14ac:dyDescent="0.3">
      <c r="A209" s="427"/>
      <c r="B209" s="59" t="s">
        <v>60</v>
      </c>
      <c r="C209" s="51" t="s">
        <v>352</v>
      </c>
      <c r="D209" s="52" t="s">
        <v>353</v>
      </c>
      <c r="E209" s="53" t="s">
        <v>50</v>
      </c>
      <c r="F209" s="347">
        <f t="shared" si="27"/>
        <v>1</v>
      </c>
      <c r="G209" s="51"/>
      <c r="H209" s="263">
        <f t="shared" si="28"/>
        <v>0</v>
      </c>
    </row>
    <row r="210" spans="1:8" ht="16.5" customHeight="1" x14ac:dyDescent="0.3">
      <c r="A210" s="427"/>
      <c r="B210" s="59" t="s">
        <v>131</v>
      </c>
      <c r="C210" s="51" t="s">
        <v>354</v>
      </c>
      <c r="D210" s="52" t="s">
        <v>355</v>
      </c>
      <c r="E210" s="53" t="s">
        <v>50</v>
      </c>
      <c r="F210" s="347">
        <f t="shared" si="27"/>
        <v>1</v>
      </c>
      <c r="G210" s="51"/>
      <c r="H210" s="263">
        <f t="shared" si="28"/>
        <v>0</v>
      </c>
    </row>
    <row r="211" spans="1:8" ht="16.5" customHeight="1" x14ac:dyDescent="0.3">
      <c r="A211" s="427"/>
      <c r="B211" s="59" t="s">
        <v>132</v>
      </c>
      <c r="C211" s="51" t="s">
        <v>193</v>
      </c>
      <c r="D211" s="52" t="s">
        <v>667</v>
      </c>
      <c r="E211" s="53" t="s">
        <v>50</v>
      </c>
      <c r="F211" s="347">
        <f t="shared" si="27"/>
        <v>1</v>
      </c>
      <c r="G211" s="51"/>
      <c r="H211" s="263">
        <f t="shared" si="28"/>
        <v>0</v>
      </c>
    </row>
    <row r="212" spans="1:8" ht="16.5" customHeight="1" x14ac:dyDescent="0.3">
      <c r="A212" s="427"/>
      <c r="B212" s="59" t="s">
        <v>79</v>
      </c>
      <c r="C212" s="51" t="s">
        <v>356</v>
      </c>
      <c r="D212" s="52" t="s">
        <v>357</v>
      </c>
      <c r="E212" s="53" t="s">
        <v>50</v>
      </c>
      <c r="F212" s="347">
        <f t="shared" si="27"/>
        <v>1</v>
      </c>
      <c r="G212" s="51"/>
      <c r="H212" s="263">
        <f t="shared" si="28"/>
        <v>0</v>
      </c>
    </row>
    <row r="213" spans="1:8" ht="16.5" customHeight="1" x14ac:dyDescent="0.3">
      <c r="A213" s="427"/>
      <c r="B213" s="59" t="s">
        <v>80</v>
      </c>
      <c r="C213" s="51" t="s">
        <v>358</v>
      </c>
      <c r="D213" s="52" t="s">
        <v>359</v>
      </c>
      <c r="E213" s="53" t="s">
        <v>50</v>
      </c>
      <c r="F213" s="347">
        <f t="shared" si="27"/>
        <v>1</v>
      </c>
      <c r="G213" s="51"/>
      <c r="H213" s="263">
        <f t="shared" si="28"/>
        <v>0</v>
      </c>
    </row>
    <row r="214" spans="1:8" ht="16.5" customHeight="1" x14ac:dyDescent="0.3">
      <c r="A214" s="427"/>
      <c r="B214" s="59" t="s">
        <v>81</v>
      </c>
      <c r="C214" s="51" t="s">
        <v>360</v>
      </c>
      <c r="D214" s="52" t="s">
        <v>361</v>
      </c>
      <c r="E214" s="53" t="s">
        <v>50</v>
      </c>
      <c r="F214" s="347">
        <f t="shared" si="27"/>
        <v>1</v>
      </c>
      <c r="G214" s="51"/>
      <c r="H214" s="263">
        <f t="shared" si="28"/>
        <v>0</v>
      </c>
    </row>
    <row r="215" spans="1:8" ht="16.5" customHeight="1" x14ac:dyDescent="0.3">
      <c r="A215" s="427"/>
      <c r="B215" s="59" t="s">
        <v>82</v>
      </c>
      <c r="C215" s="51" t="s">
        <v>196</v>
      </c>
      <c r="D215" s="52" t="s">
        <v>197</v>
      </c>
      <c r="E215" s="53" t="s">
        <v>50</v>
      </c>
      <c r="F215" s="347">
        <f t="shared" si="27"/>
        <v>1</v>
      </c>
      <c r="G215" s="51"/>
      <c r="H215" s="263">
        <f t="shared" si="28"/>
        <v>0</v>
      </c>
    </row>
    <row r="216" spans="1:8" ht="16.5" customHeight="1" x14ac:dyDescent="0.3">
      <c r="A216" s="427"/>
      <c r="B216" s="59" t="s">
        <v>83</v>
      </c>
      <c r="C216" s="51" t="s">
        <v>198</v>
      </c>
      <c r="D216" s="52" t="s">
        <v>668</v>
      </c>
      <c r="E216" s="53" t="s">
        <v>50</v>
      </c>
      <c r="F216" s="347">
        <f t="shared" si="27"/>
        <v>1</v>
      </c>
      <c r="G216" s="51"/>
      <c r="H216" s="263">
        <f t="shared" si="28"/>
        <v>0</v>
      </c>
    </row>
    <row r="217" spans="1:8" ht="16.5" customHeight="1" x14ac:dyDescent="0.3">
      <c r="A217" s="427"/>
      <c r="B217" s="59" t="s">
        <v>84</v>
      </c>
      <c r="C217" s="51" t="s">
        <v>375</v>
      </c>
      <c r="D217" s="52" t="s">
        <v>362</v>
      </c>
      <c r="E217" s="53" t="s">
        <v>50</v>
      </c>
      <c r="F217" s="347">
        <f t="shared" si="27"/>
        <v>1</v>
      </c>
      <c r="G217" s="51"/>
      <c r="H217" s="263">
        <f t="shared" si="28"/>
        <v>0</v>
      </c>
    </row>
    <row r="218" spans="1:8" ht="16.5" customHeight="1" x14ac:dyDescent="0.3">
      <c r="A218" s="427"/>
      <c r="B218" s="59" t="s">
        <v>149</v>
      </c>
      <c r="C218" s="51" t="s">
        <v>379</v>
      </c>
      <c r="D218" s="52" t="s">
        <v>363</v>
      </c>
      <c r="E218" s="53" t="s">
        <v>50</v>
      </c>
      <c r="F218" s="347">
        <f t="shared" si="27"/>
        <v>1</v>
      </c>
      <c r="G218" s="51"/>
      <c r="H218" s="263">
        <f t="shared" si="28"/>
        <v>0</v>
      </c>
    </row>
    <row r="219" spans="1:8" ht="16.5" customHeight="1" x14ac:dyDescent="0.3">
      <c r="A219" s="427"/>
      <c r="B219" s="59" t="s">
        <v>150</v>
      </c>
      <c r="C219" s="51" t="s">
        <v>381</v>
      </c>
      <c r="D219" s="52" t="s">
        <v>364</v>
      </c>
      <c r="E219" s="53" t="s">
        <v>50</v>
      </c>
      <c r="F219" s="347">
        <f t="shared" si="27"/>
        <v>1</v>
      </c>
      <c r="G219" s="51"/>
      <c r="H219" s="263">
        <f t="shared" si="28"/>
        <v>0</v>
      </c>
    </row>
    <row r="220" spans="1:8" ht="16.5" customHeight="1" x14ac:dyDescent="0.3">
      <c r="A220" s="427"/>
      <c r="B220" s="59" t="s">
        <v>151</v>
      </c>
      <c r="C220" s="51" t="s">
        <v>199</v>
      </c>
      <c r="D220" s="52" t="s">
        <v>669</v>
      </c>
      <c r="E220" s="53" t="s">
        <v>50</v>
      </c>
      <c r="F220" s="347">
        <f t="shared" si="27"/>
        <v>1</v>
      </c>
      <c r="G220" s="51"/>
      <c r="H220" s="263">
        <f t="shared" si="28"/>
        <v>0</v>
      </c>
    </row>
    <row r="221" spans="1:8" ht="16.5" customHeight="1" x14ac:dyDescent="0.3">
      <c r="A221" s="427"/>
      <c r="B221" s="59" t="s">
        <v>152</v>
      </c>
      <c r="C221" s="51" t="s">
        <v>33</v>
      </c>
      <c r="D221" s="52" t="s">
        <v>515</v>
      </c>
      <c r="E221" s="53" t="s">
        <v>50</v>
      </c>
      <c r="F221" s="347">
        <f t="shared" si="27"/>
        <v>1</v>
      </c>
      <c r="G221" s="51"/>
      <c r="H221" s="263">
        <f t="shared" si="28"/>
        <v>0</v>
      </c>
    </row>
    <row r="222" spans="1:8" ht="17.25" customHeight="1" x14ac:dyDescent="0.3">
      <c r="A222" s="424"/>
      <c r="B222" s="211" t="s">
        <v>879</v>
      </c>
      <c r="C222" s="213" t="s">
        <v>597</v>
      </c>
      <c r="D222" s="213" t="s">
        <v>119</v>
      </c>
      <c r="E222" s="212"/>
      <c r="F222" s="212"/>
      <c r="G222" s="212"/>
      <c r="H222" s="214"/>
    </row>
    <row r="223" spans="1:8" ht="16.5" customHeight="1" x14ac:dyDescent="0.3">
      <c r="A223" s="427"/>
      <c r="B223" s="59" t="s">
        <v>44</v>
      </c>
      <c r="C223" s="51" t="s">
        <v>370</v>
      </c>
      <c r="D223" s="52" t="s">
        <v>371</v>
      </c>
      <c r="E223" s="53" t="s">
        <v>50</v>
      </c>
      <c r="F223" s="347">
        <v>1</v>
      </c>
      <c r="G223" s="51"/>
      <c r="H223" s="263">
        <f>F223*G223</f>
        <v>0</v>
      </c>
    </row>
    <row r="224" spans="1:8" ht="16.5" customHeight="1" x14ac:dyDescent="0.3">
      <c r="A224" s="427"/>
      <c r="B224" s="59" t="s">
        <v>47</v>
      </c>
      <c r="C224" s="51" t="s">
        <v>372</v>
      </c>
      <c r="D224" s="52" t="s">
        <v>373</v>
      </c>
      <c r="E224" s="53" t="s">
        <v>50</v>
      </c>
      <c r="F224" s="347">
        <v>1</v>
      </c>
      <c r="G224" s="51"/>
      <c r="H224" s="263">
        <f>F224*G224</f>
        <v>0</v>
      </c>
    </row>
    <row r="225" spans="1:8" ht="17.25" customHeight="1" x14ac:dyDescent="0.3">
      <c r="A225" s="424"/>
      <c r="B225" s="113" t="s">
        <v>880</v>
      </c>
      <c r="C225" s="216" t="s">
        <v>799</v>
      </c>
      <c r="D225" s="217"/>
      <c r="E225" s="216"/>
      <c r="F225" s="222">
        <v>1</v>
      </c>
      <c r="G225" s="216"/>
      <c r="H225" s="218"/>
    </row>
    <row r="226" spans="1:8" ht="16.5" customHeight="1" x14ac:dyDescent="0.3">
      <c r="A226" s="427"/>
      <c r="B226" s="59" t="s">
        <v>44</v>
      </c>
      <c r="C226" s="51" t="s">
        <v>598</v>
      </c>
      <c r="D226" s="52" t="s">
        <v>599</v>
      </c>
      <c r="E226" s="53" t="s">
        <v>50</v>
      </c>
      <c r="F226" s="347">
        <f>F$225</f>
        <v>1</v>
      </c>
      <c r="G226" s="51"/>
      <c r="H226" s="263">
        <f t="shared" ref="H226:H231" si="29">F226*G226</f>
        <v>0</v>
      </c>
    </row>
    <row r="227" spans="1:8" ht="16.5" customHeight="1" x14ac:dyDescent="0.3">
      <c r="A227" s="427"/>
      <c r="B227" s="59" t="s">
        <v>47</v>
      </c>
      <c r="C227" s="51" t="s">
        <v>529</v>
      </c>
      <c r="D227" s="52" t="s">
        <v>600</v>
      </c>
      <c r="E227" s="53" t="s">
        <v>50</v>
      </c>
      <c r="F227" s="347">
        <f t="shared" ref="F227:F231" si="30">F$225</f>
        <v>1</v>
      </c>
      <c r="G227" s="51"/>
      <c r="H227" s="263">
        <f t="shared" si="29"/>
        <v>0</v>
      </c>
    </row>
    <row r="228" spans="1:8" ht="16.5" customHeight="1" x14ac:dyDescent="0.3">
      <c r="A228" s="427"/>
      <c r="B228" s="59" t="s">
        <v>48</v>
      </c>
      <c r="C228" s="51" t="s">
        <v>601</v>
      </c>
      <c r="D228" s="52" t="s">
        <v>189</v>
      </c>
      <c r="E228" s="53" t="s">
        <v>50</v>
      </c>
      <c r="F228" s="347">
        <f t="shared" si="30"/>
        <v>1</v>
      </c>
      <c r="G228" s="51"/>
      <c r="H228" s="263">
        <f t="shared" si="29"/>
        <v>0</v>
      </c>
    </row>
    <row r="229" spans="1:8" ht="16.5" customHeight="1" x14ac:dyDescent="0.3">
      <c r="A229" s="427"/>
      <c r="B229" s="59" t="s">
        <v>49</v>
      </c>
      <c r="C229" s="51" t="s">
        <v>602</v>
      </c>
      <c r="D229" s="52" t="s">
        <v>603</v>
      </c>
      <c r="E229" s="53" t="s">
        <v>50</v>
      </c>
      <c r="F229" s="347">
        <f t="shared" si="30"/>
        <v>1</v>
      </c>
      <c r="G229" s="51"/>
      <c r="H229" s="263">
        <f t="shared" si="29"/>
        <v>0</v>
      </c>
    </row>
    <row r="230" spans="1:8" ht="16.5" customHeight="1" x14ac:dyDescent="0.3">
      <c r="A230" s="427"/>
      <c r="B230" s="59" t="s">
        <v>51</v>
      </c>
      <c r="C230" s="51" t="s">
        <v>604</v>
      </c>
      <c r="D230" s="52" t="s">
        <v>605</v>
      </c>
      <c r="E230" s="53" t="s">
        <v>50</v>
      </c>
      <c r="F230" s="347">
        <f t="shared" si="30"/>
        <v>1</v>
      </c>
      <c r="G230" s="51"/>
      <c r="H230" s="263">
        <f t="shared" si="29"/>
        <v>0</v>
      </c>
    </row>
    <row r="231" spans="1:8" ht="16.5" customHeight="1" x14ac:dyDescent="0.3">
      <c r="A231" s="427"/>
      <c r="B231" s="59" t="s">
        <v>57</v>
      </c>
      <c r="C231" s="51" t="s">
        <v>606</v>
      </c>
      <c r="D231" s="52" t="s">
        <v>607</v>
      </c>
      <c r="E231" s="53" t="s">
        <v>50</v>
      </c>
      <c r="F231" s="347">
        <f t="shared" si="30"/>
        <v>1</v>
      </c>
      <c r="G231" s="51"/>
      <c r="H231" s="263">
        <f t="shared" si="29"/>
        <v>0</v>
      </c>
    </row>
    <row r="232" spans="1:8" ht="17.25" customHeight="1" x14ac:dyDescent="0.3">
      <c r="A232" s="424"/>
      <c r="B232" s="211" t="s">
        <v>912</v>
      </c>
      <c r="C232" s="213"/>
      <c r="D232" s="213" t="s">
        <v>800</v>
      </c>
      <c r="E232" s="212"/>
      <c r="F232" s="222">
        <v>1</v>
      </c>
      <c r="G232" s="212"/>
      <c r="H232" s="214"/>
    </row>
    <row r="233" spans="1:8" ht="16.5" customHeight="1" x14ac:dyDescent="0.3">
      <c r="A233" s="427"/>
      <c r="B233" s="59" t="s">
        <v>44</v>
      </c>
      <c r="C233" s="51" t="s">
        <v>608</v>
      </c>
      <c r="D233" s="52" t="s">
        <v>609</v>
      </c>
      <c r="E233" s="53" t="s">
        <v>50</v>
      </c>
      <c r="F233" s="347">
        <f>F$232</f>
        <v>1</v>
      </c>
      <c r="G233" s="51"/>
      <c r="H233" s="263">
        <f t="shared" ref="H233:H254" si="31">F233*G233</f>
        <v>0</v>
      </c>
    </row>
    <row r="234" spans="1:8" ht="16.5" customHeight="1" x14ac:dyDescent="0.3">
      <c r="A234" s="427"/>
      <c r="B234" s="59" t="s">
        <v>47</v>
      </c>
      <c r="C234" s="51" t="s">
        <v>102</v>
      </c>
      <c r="D234" s="52" t="s">
        <v>215</v>
      </c>
      <c r="E234" s="53" t="s">
        <v>50</v>
      </c>
      <c r="F234" s="347">
        <f t="shared" ref="F234:F254" si="32">F$232</f>
        <v>1</v>
      </c>
      <c r="G234" s="51"/>
      <c r="H234" s="263">
        <f t="shared" si="31"/>
        <v>0</v>
      </c>
    </row>
    <row r="235" spans="1:8" ht="16.5" customHeight="1" x14ac:dyDescent="0.3">
      <c r="A235" s="427"/>
      <c r="B235" s="59" t="s">
        <v>48</v>
      </c>
      <c r="C235" s="51" t="s">
        <v>104</v>
      </c>
      <c r="D235" s="52" t="s">
        <v>610</v>
      </c>
      <c r="E235" s="53" t="s">
        <v>105</v>
      </c>
      <c r="F235" s="347">
        <f t="shared" si="32"/>
        <v>1</v>
      </c>
      <c r="G235" s="51"/>
      <c r="H235" s="263">
        <f t="shared" si="31"/>
        <v>0</v>
      </c>
    </row>
    <row r="236" spans="1:8" ht="16.5" customHeight="1" x14ac:dyDescent="0.3">
      <c r="A236" s="427"/>
      <c r="B236" s="59" t="s">
        <v>49</v>
      </c>
      <c r="C236" s="51" t="s">
        <v>106</v>
      </c>
      <c r="D236" s="52" t="s">
        <v>611</v>
      </c>
      <c r="E236" s="53" t="s">
        <v>50</v>
      </c>
      <c r="F236" s="347">
        <f t="shared" si="32"/>
        <v>1</v>
      </c>
      <c r="G236" s="51"/>
      <c r="H236" s="263">
        <f t="shared" si="31"/>
        <v>0</v>
      </c>
    </row>
    <row r="237" spans="1:8" ht="16.5" customHeight="1" x14ac:dyDescent="0.3">
      <c r="A237" s="427"/>
      <c r="B237" s="59" t="s">
        <v>51</v>
      </c>
      <c r="C237" s="51" t="s">
        <v>107</v>
      </c>
      <c r="D237" s="52" t="s">
        <v>612</v>
      </c>
      <c r="E237" s="53" t="s">
        <v>50</v>
      </c>
      <c r="F237" s="347">
        <f t="shared" si="32"/>
        <v>1</v>
      </c>
      <c r="G237" s="51"/>
      <c r="H237" s="263">
        <f t="shared" si="31"/>
        <v>0</v>
      </c>
    </row>
    <row r="238" spans="1:8" ht="16.5" customHeight="1" x14ac:dyDescent="0.3">
      <c r="A238" s="427"/>
      <c r="B238" s="59" t="s">
        <v>53</v>
      </c>
      <c r="C238" s="51" t="s">
        <v>154</v>
      </c>
      <c r="D238" s="52" t="s">
        <v>613</v>
      </c>
      <c r="E238" s="53" t="s">
        <v>50</v>
      </c>
      <c r="F238" s="347">
        <f t="shared" si="32"/>
        <v>1</v>
      </c>
      <c r="G238" s="51"/>
      <c r="H238" s="263">
        <f t="shared" si="31"/>
        <v>0</v>
      </c>
    </row>
    <row r="239" spans="1:8" ht="16.5" customHeight="1" x14ac:dyDescent="0.3">
      <c r="A239" s="427"/>
      <c r="B239" s="59" t="s">
        <v>55</v>
      </c>
      <c r="C239" s="51" t="s">
        <v>614</v>
      </c>
      <c r="D239" s="52" t="s">
        <v>615</v>
      </c>
      <c r="E239" s="53" t="s">
        <v>105</v>
      </c>
      <c r="F239" s="347">
        <f t="shared" si="32"/>
        <v>1</v>
      </c>
      <c r="G239" s="51"/>
      <c r="H239" s="263">
        <f t="shared" si="31"/>
        <v>0</v>
      </c>
    </row>
    <row r="240" spans="1:8" ht="16.5" customHeight="1" x14ac:dyDescent="0.3">
      <c r="A240" s="427"/>
      <c r="B240" s="59" t="s">
        <v>57</v>
      </c>
      <c r="C240" s="51" t="s">
        <v>616</v>
      </c>
      <c r="D240" s="52" t="s">
        <v>617</v>
      </c>
      <c r="E240" s="53" t="s">
        <v>50</v>
      </c>
      <c r="F240" s="347">
        <f t="shared" si="32"/>
        <v>1</v>
      </c>
      <c r="G240" s="51"/>
      <c r="H240" s="263">
        <f t="shared" si="31"/>
        <v>0</v>
      </c>
    </row>
    <row r="241" spans="1:8" ht="16.5" customHeight="1" x14ac:dyDescent="0.3">
      <c r="A241" s="427"/>
      <c r="B241" s="59" t="s">
        <v>58</v>
      </c>
      <c r="C241" s="51" t="s">
        <v>618</v>
      </c>
      <c r="D241" s="52" t="s">
        <v>619</v>
      </c>
      <c r="E241" s="53" t="s">
        <v>50</v>
      </c>
      <c r="F241" s="347">
        <f t="shared" si="32"/>
        <v>1</v>
      </c>
      <c r="G241" s="51"/>
      <c r="H241" s="263">
        <f t="shared" si="31"/>
        <v>0</v>
      </c>
    </row>
    <row r="242" spans="1:8" ht="16.5" customHeight="1" x14ac:dyDescent="0.3">
      <c r="A242" s="427"/>
      <c r="B242" s="59" t="s">
        <v>59</v>
      </c>
      <c r="C242" s="51" t="s">
        <v>620</v>
      </c>
      <c r="D242" s="52" t="s">
        <v>621</v>
      </c>
      <c r="E242" s="53" t="s">
        <v>50</v>
      </c>
      <c r="F242" s="347">
        <f t="shared" si="32"/>
        <v>1</v>
      </c>
      <c r="G242" s="51"/>
      <c r="H242" s="263">
        <f t="shared" si="31"/>
        <v>0</v>
      </c>
    </row>
    <row r="243" spans="1:8" ht="16.5" customHeight="1" x14ac:dyDescent="0.3">
      <c r="A243" s="427"/>
      <c r="B243" s="59" t="s">
        <v>60</v>
      </c>
      <c r="C243" s="51" t="s">
        <v>622</v>
      </c>
      <c r="D243" s="52" t="s">
        <v>623</v>
      </c>
      <c r="E243" s="53" t="s">
        <v>105</v>
      </c>
      <c r="F243" s="347">
        <f t="shared" si="32"/>
        <v>1</v>
      </c>
      <c r="G243" s="51"/>
      <c r="H243" s="263">
        <f t="shared" si="31"/>
        <v>0</v>
      </c>
    </row>
    <row r="244" spans="1:8" ht="16.5" customHeight="1" x14ac:dyDescent="0.3">
      <c r="A244" s="427"/>
      <c r="B244" s="59" t="s">
        <v>131</v>
      </c>
      <c r="C244" s="51" t="s">
        <v>624</v>
      </c>
      <c r="D244" s="52" t="s">
        <v>625</v>
      </c>
      <c r="E244" s="53" t="s">
        <v>50</v>
      </c>
      <c r="F244" s="347">
        <f t="shared" si="32"/>
        <v>1</v>
      </c>
      <c r="G244" s="51"/>
      <c r="H244" s="263">
        <f t="shared" si="31"/>
        <v>0</v>
      </c>
    </row>
    <row r="245" spans="1:8" ht="16.5" customHeight="1" x14ac:dyDescent="0.3">
      <c r="A245" s="427"/>
      <c r="B245" s="59" t="s">
        <v>132</v>
      </c>
      <c r="C245" s="51" t="s">
        <v>626</v>
      </c>
      <c r="D245" s="52" t="s">
        <v>627</v>
      </c>
      <c r="E245" s="53" t="s">
        <v>50</v>
      </c>
      <c r="F245" s="347">
        <f t="shared" si="32"/>
        <v>1</v>
      </c>
      <c r="G245" s="51"/>
      <c r="H245" s="263">
        <f t="shared" si="31"/>
        <v>0</v>
      </c>
    </row>
    <row r="246" spans="1:8" ht="16.5" customHeight="1" x14ac:dyDescent="0.3">
      <c r="A246" s="427"/>
      <c r="B246" s="59" t="s">
        <v>79</v>
      </c>
      <c r="C246" s="51" t="s">
        <v>628</v>
      </c>
      <c r="D246" s="52" t="s">
        <v>629</v>
      </c>
      <c r="E246" s="53" t="s">
        <v>50</v>
      </c>
      <c r="F246" s="347">
        <f t="shared" si="32"/>
        <v>1</v>
      </c>
      <c r="G246" s="51"/>
      <c r="H246" s="263">
        <f t="shared" si="31"/>
        <v>0</v>
      </c>
    </row>
    <row r="247" spans="1:8" ht="16.5" customHeight="1" x14ac:dyDescent="0.3">
      <c r="A247" s="427"/>
      <c r="B247" s="59" t="s">
        <v>80</v>
      </c>
      <c r="C247" s="51" t="s">
        <v>630</v>
      </c>
      <c r="D247" s="52" t="s">
        <v>631</v>
      </c>
      <c r="E247" s="53" t="s">
        <v>50</v>
      </c>
      <c r="F247" s="347">
        <f t="shared" si="32"/>
        <v>1</v>
      </c>
      <c r="G247" s="51"/>
      <c r="H247" s="263">
        <f t="shared" si="31"/>
        <v>0</v>
      </c>
    </row>
    <row r="248" spans="1:8" ht="16.5" customHeight="1" x14ac:dyDescent="0.3">
      <c r="A248" s="427"/>
      <c r="B248" s="59" t="s">
        <v>81</v>
      </c>
      <c r="C248" s="51" t="s">
        <v>670</v>
      </c>
      <c r="D248" s="52" t="s">
        <v>671</v>
      </c>
      <c r="E248" s="53" t="s">
        <v>50</v>
      </c>
      <c r="F248" s="347">
        <f t="shared" si="32"/>
        <v>1</v>
      </c>
      <c r="G248" s="51"/>
      <c r="H248" s="263">
        <f t="shared" si="31"/>
        <v>0</v>
      </c>
    </row>
    <row r="249" spans="1:8" ht="16.5" customHeight="1" x14ac:dyDescent="0.3">
      <c r="A249" s="427"/>
      <c r="B249" s="59" t="s">
        <v>82</v>
      </c>
      <c r="C249" s="51" t="s">
        <v>202</v>
      </c>
      <c r="D249" s="52" t="s">
        <v>516</v>
      </c>
      <c r="E249" s="53" t="s">
        <v>50</v>
      </c>
      <c r="F249" s="347">
        <f t="shared" si="32"/>
        <v>1</v>
      </c>
      <c r="G249" s="51"/>
      <c r="H249" s="263">
        <f t="shared" si="31"/>
        <v>0</v>
      </c>
    </row>
    <row r="250" spans="1:8" ht="16.5" customHeight="1" x14ac:dyDescent="0.3">
      <c r="A250" s="427"/>
      <c r="B250" s="59" t="s">
        <v>83</v>
      </c>
      <c r="C250" s="51" t="s">
        <v>34</v>
      </c>
      <c r="D250" s="52" t="s">
        <v>35</v>
      </c>
      <c r="E250" s="53" t="s">
        <v>50</v>
      </c>
      <c r="F250" s="347">
        <f t="shared" si="32"/>
        <v>1</v>
      </c>
      <c r="G250" s="51"/>
      <c r="H250" s="263">
        <f t="shared" si="31"/>
        <v>0</v>
      </c>
    </row>
    <row r="251" spans="1:8" ht="16.5" customHeight="1" x14ac:dyDescent="0.3">
      <c r="A251" s="427"/>
      <c r="B251" s="59" t="s">
        <v>84</v>
      </c>
      <c r="C251" s="51" t="s">
        <v>672</v>
      </c>
      <c r="D251" s="52" t="s">
        <v>673</v>
      </c>
      <c r="E251" s="53" t="s">
        <v>50</v>
      </c>
      <c r="F251" s="347">
        <f t="shared" si="32"/>
        <v>1</v>
      </c>
      <c r="G251" s="51"/>
      <c r="H251" s="263">
        <f t="shared" si="31"/>
        <v>0</v>
      </c>
    </row>
    <row r="252" spans="1:8" ht="16.5" customHeight="1" x14ac:dyDescent="0.3">
      <c r="A252" s="427"/>
      <c r="B252" s="59" t="s">
        <v>149</v>
      </c>
      <c r="C252" s="51" t="s">
        <v>674</v>
      </c>
      <c r="D252" s="52" t="s">
        <v>675</v>
      </c>
      <c r="E252" s="53" t="s">
        <v>50</v>
      </c>
      <c r="F252" s="347">
        <f t="shared" si="32"/>
        <v>1</v>
      </c>
      <c r="G252" s="51"/>
      <c r="H252" s="263">
        <f t="shared" si="31"/>
        <v>0</v>
      </c>
    </row>
    <row r="253" spans="1:8" ht="16.5" customHeight="1" x14ac:dyDescent="0.3">
      <c r="A253" s="427"/>
      <c r="B253" s="59" t="s">
        <v>150</v>
      </c>
      <c r="C253" s="51" t="s">
        <v>676</v>
      </c>
      <c r="D253" s="52" t="s">
        <v>677</v>
      </c>
      <c r="E253" s="53" t="s">
        <v>50</v>
      </c>
      <c r="F253" s="347">
        <f t="shared" si="32"/>
        <v>1</v>
      </c>
      <c r="G253" s="51"/>
      <c r="H253" s="263">
        <f t="shared" si="31"/>
        <v>0</v>
      </c>
    </row>
    <row r="254" spans="1:8" ht="16.5" customHeight="1" thickBot="1" x14ac:dyDescent="0.35">
      <c r="A254" s="427"/>
      <c r="B254" s="59"/>
      <c r="C254" s="51" t="s">
        <v>281</v>
      </c>
      <c r="D254" s="52" t="s">
        <v>678</v>
      </c>
      <c r="E254" s="53" t="s">
        <v>105</v>
      </c>
      <c r="F254" s="347">
        <f t="shared" si="32"/>
        <v>1</v>
      </c>
      <c r="G254" s="51"/>
      <c r="H254" s="263">
        <f t="shared" si="31"/>
        <v>0</v>
      </c>
    </row>
    <row r="255" spans="1:8" ht="14.4" thickTop="1" x14ac:dyDescent="0.3">
      <c r="A255" s="257"/>
      <c r="B255" s="124"/>
      <c r="C255" s="125" t="s">
        <v>451</v>
      </c>
      <c r="D255" s="125"/>
      <c r="E255" s="125"/>
      <c r="F255" s="126"/>
      <c r="G255" s="126"/>
      <c r="H255" s="127"/>
    </row>
    <row r="256" spans="1:8" ht="17.25" customHeight="1" x14ac:dyDescent="0.3">
      <c r="A256" s="424"/>
      <c r="B256" s="211" t="s">
        <v>881</v>
      </c>
      <c r="C256" s="212" t="s">
        <v>802</v>
      </c>
      <c r="D256" s="213"/>
      <c r="E256" s="212"/>
      <c r="F256" s="212"/>
      <c r="G256" s="212"/>
      <c r="H256" s="214"/>
    </row>
    <row r="257" spans="1:8" ht="17.25" customHeight="1" x14ac:dyDescent="0.3">
      <c r="A257" s="424"/>
      <c r="B257" s="113" t="s">
        <v>913</v>
      </c>
      <c r="C257" s="217" t="s">
        <v>801</v>
      </c>
      <c r="D257" s="217"/>
      <c r="E257" s="216"/>
      <c r="F257" s="222">
        <v>1</v>
      </c>
      <c r="G257" s="216"/>
      <c r="H257" s="218"/>
    </row>
    <row r="258" spans="1:8" ht="16.5" customHeight="1" x14ac:dyDescent="0.3">
      <c r="A258" s="5"/>
      <c r="B258" s="59" t="s">
        <v>44</v>
      </c>
      <c r="C258" s="225" t="s">
        <v>679</v>
      </c>
      <c r="D258" s="52" t="s">
        <v>680</v>
      </c>
      <c r="E258" s="53" t="s">
        <v>50</v>
      </c>
      <c r="F258" s="347">
        <f>F$257</f>
        <v>1</v>
      </c>
      <c r="G258" s="51"/>
      <c r="H258" s="263">
        <f t="shared" ref="H258:H271" si="33">F258*G258</f>
        <v>0</v>
      </c>
    </row>
    <row r="259" spans="1:8" ht="16.5" customHeight="1" x14ac:dyDescent="0.3">
      <c r="A259" s="5"/>
      <c r="B259" s="59" t="s">
        <v>47</v>
      </c>
      <c r="C259" s="225" t="s">
        <v>681</v>
      </c>
      <c r="D259" s="52" t="s">
        <v>682</v>
      </c>
      <c r="E259" s="53" t="s">
        <v>50</v>
      </c>
      <c r="F259" s="347">
        <f t="shared" ref="F259:F271" si="34">F$257</f>
        <v>1</v>
      </c>
      <c r="G259" s="51"/>
      <c r="H259" s="263">
        <f t="shared" si="33"/>
        <v>0</v>
      </c>
    </row>
    <row r="260" spans="1:8" ht="16.5" customHeight="1" x14ac:dyDescent="0.3">
      <c r="A260" s="5"/>
      <c r="B260" s="59" t="s">
        <v>48</v>
      </c>
      <c r="C260" s="225" t="s">
        <v>846</v>
      </c>
      <c r="D260" s="52" t="s">
        <v>847</v>
      </c>
      <c r="E260" s="53" t="s">
        <v>50</v>
      </c>
      <c r="F260" s="347">
        <f t="shared" si="34"/>
        <v>1</v>
      </c>
      <c r="G260" s="51"/>
      <c r="H260" s="263">
        <f t="shared" si="33"/>
        <v>0</v>
      </c>
    </row>
    <row r="261" spans="1:8" ht="16.5" customHeight="1" x14ac:dyDescent="0.3">
      <c r="A261" s="5"/>
      <c r="B261" s="59" t="s">
        <v>49</v>
      </c>
      <c r="C261" s="225" t="s">
        <v>683</v>
      </c>
      <c r="D261" s="52" t="s">
        <v>684</v>
      </c>
      <c r="E261" s="53" t="s">
        <v>50</v>
      </c>
      <c r="F261" s="347">
        <f t="shared" si="34"/>
        <v>1</v>
      </c>
      <c r="G261" s="51"/>
      <c r="H261" s="263">
        <f t="shared" si="33"/>
        <v>0</v>
      </c>
    </row>
    <row r="262" spans="1:8" ht="16.5" customHeight="1" x14ac:dyDescent="0.3">
      <c r="A262" s="5"/>
      <c r="B262" s="59" t="s">
        <v>51</v>
      </c>
      <c r="C262" s="225" t="s">
        <v>685</v>
      </c>
      <c r="D262" s="52" t="s">
        <v>686</v>
      </c>
      <c r="E262" s="53" t="s">
        <v>50</v>
      </c>
      <c r="F262" s="347">
        <f t="shared" si="34"/>
        <v>1</v>
      </c>
      <c r="G262" s="51"/>
      <c r="H262" s="263">
        <f t="shared" si="33"/>
        <v>0</v>
      </c>
    </row>
    <row r="263" spans="1:8" ht="16.5" customHeight="1" x14ac:dyDescent="0.3">
      <c r="A263" s="5"/>
      <c r="B263" s="59" t="s">
        <v>53</v>
      </c>
      <c r="C263" s="225" t="s">
        <v>687</v>
      </c>
      <c r="D263" s="52" t="s">
        <v>688</v>
      </c>
      <c r="E263" s="53" t="s">
        <v>50</v>
      </c>
      <c r="F263" s="347">
        <f t="shared" si="34"/>
        <v>1</v>
      </c>
      <c r="G263" s="51"/>
      <c r="H263" s="263">
        <f t="shared" si="33"/>
        <v>0</v>
      </c>
    </row>
    <row r="264" spans="1:8" ht="14.4" customHeight="1" x14ac:dyDescent="0.3">
      <c r="A264" s="5"/>
      <c r="B264" s="59" t="s">
        <v>55</v>
      </c>
      <c r="C264" s="225" t="s">
        <v>517</v>
      </c>
      <c r="D264" s="52" t="s">
        <v>689</v>
      </c>
      <c r="E264" s="53" t="s">
        <v>50</v>
      </c>
      <c r="F264" s="347">
        <f t="shared" si="34"/>
        <v>1</v>
      </c>
      <c r="G264" s="51"/>
      <c r="H264" s="263">
        <f t="shared" si="33"/>
        <v>0</v>
      </c>
    </row>
    <row r="265" spans="1:8" ht="14.4" customHeight="1" x14ac:dyDescent="0.3">
      <c r="A265" s="5"/>
      <c r="B265" s="59" t="s">
        <v>57</v>
      </c>
      <c r="C265" s="225" t="s">
        <v>519</v>
      </c>
      <c r="D265" s="52" t="s">
        <v>690</v>
      </c>
      <c r="E265" s="53" t="s">
        <v>50</v>
      </c>
      <c r="F265" s="347">
        <f t="shared" si="34"/>
        <v>1</v>
      </c>
      <c r="G265" s="51"/>
      <c r="H265" s="263">
        <f t="shared" si="33"/>
        <v>0</v>
      </c>
    </row>
    <row r="266" spans="1:8" ht="16.5" customHeight="1" x14ac:dyDescent="0.3">
      <c r="A266" s="5"/>
      <c r="B266" s="59" t="s">
        <v>58</v>
      </c>
      <c r="C266" s="51" t="s">
        <v>779</v>
      </c>
      <c r="D266" s="52" t="s">
        <v>691</v>
      </c>
      <c r="E266" s="53" t="s">
        <v>50</v>
      </c>
      <c r="F266" s="347">
        <f t="shared" si="34"/>
        <v>1</v>
      </c>
      <c r="G266" s="51"/>
      <c r="H266" s="263">
        <f t="shared" si="33"/>
        <v>0</v>
      </c>
    </row>
    <row r="267" spans="1:8" ht="16.5" customHeight="1" x14ac:dyDescent="0.3">
      <c r="A267" s="5"/>
      <c r="B267" s="59" t="s">
        <v>59</v>
      </c>
      <c r="C267" s="225" t="s">
        <v>520</v>
      </c>
      <c r="D267" s="52" t="s">
        <v>692</v>
      </c>
      <c r="E267" s="53" t="s">
        <v>50</v>
      </c>
      <c r="F267" s="347">
        <f t="shared" si="34"/>
        <v>1</v>
      </c>
      <c r="G267" s="51"/>
      <c r="H267" s="263">
        <f t="shared" si="33"/>
        <v>0</v>
      </c>
    </row>
    <row r="268" spans="1:8" ht="16.5" customHeight="1" x14ac:dyDescent="0.3">
      <c r="A268" s="5"/>
      <c r="B268" s="59" t="s">
        <v>60</v>
      </c>
      <c r="C268" s="225" t="s">
        <v>518</v>
      </c>
      <c r="D268" s="52" t="s">
        <v>693</v>
      </c>
      <c r="E268" s="53" t="s">
        <v>50</v>
      </c>
      <c r="F268" s="347">
        <f t="shared" si="34"/>
        <v>1</v>
      </c>
      <c r="G268" s="51"/>
      <c r="H268" s="263">
        <f t="shared" si="33"/>
        <v>0</v>
      </c>
    </row>
    <row r="269" spans="1:8" ht="16.5" customHeight="1" x14ac:dyDescent="0.3">
      <c r="A269" s="5"/>
      <c r="B269" s="59" t="s">
        <v>131</v>
      </c>
      <c r="C269" s="225" t="s">
        <v>694</v>
      </c>
      <c r="D269" s="52" t="s">
        <v>695</v>
      </c>
      <c r="E269" s="53" t="s">
        <v>50</v>
      </c>
      <c r="F269" s="347">
        <f t="shared" si="34"/>
        <v>1</v>
      </c>
      <c r="G269" s="51"/>
      <c r="H269" s="263">
        <f t="shared" si="33"/>
        <v>0</v>
      </c>
    </row>
    <row r="270" spans="1:8" ht="16.5" customHeight="1" x14ac:dyDescent="0.3">
      <c r="A270" s="5"/>
      <c r="B270" s="59" t="s">
        <v>132</v>
      </c>
      <c r="C270" s="225" t="s">
        <v>696</v>
      </c>
      <c r="D270" s="52" t="s">
        <v>697</v>
      </c>
      <c r="E270" s="53" t="s">
        <v>50</v>
      </c>
      <c r="F270" s="347">
        <f t="shared" si="34"/>
        <v>1</v>
      </c>
      <c r="G270" s="51"/>
      <c r="H270" s="263">
        <f t="shared" si="33"/>
        <v>0</v>
      </c>
    </row>
    <row r="271" spans="1:8" ht="16.5" customHeight="1" x14ac:dyDescent="0.3">
      <c r="A271" s="5"/>
      <c r="B271" s="59" t="s">
        <v>79</v>
      </c>
      <c r="C271" s="225" t="s">
        <v>698</v>
      </c>
      <c r="D271" s="52" t="s">
        <v>699</v>
      </c>
      <c r="E271" s="53" t="s">
        <v>50</v>
      </c>
      <c r="F271" s="347">
        <f t="shared" si="34"/>
        <v>1</v>
      </c>
      <c r="G271" s="51"/>
      <c r="H271" s="263">
        <f t="shared" si="33"/>
        <v>0</v>
      </c>
    </row>
    <row r="272" spans="1:8" ht="17.25" customHeight="1" x14ac:dyDescent="0.3">
      <c r="A272" s="424"/>
      <c r="B272" s="113" t="s">
        <v>914</v>
      </c>
      <c r="C272" s="216" t="s">
        <v>803</v>
      </c>
      <c r="D272" s="217"/>
      <c r="E272" s="216"/>
      <c r="F272" s="216"/>
      <c r="G272" s="216"/>
      <c r="H272" s="218"/>
    </row>
    <row r="273" spans="1:8" ht="16.5" customHeight="1" x14ac:dyDescent="0.3">
      <c r="A273" s="428"/>
      <c r="B273" s="115" t="s">
        <v>915</v>
      </c>
      <c r="C273" s="219"/>
      <c r="D273" s="220" t="s">
        <v>804</v>
      </c>
      <c r="E273" s="221"/>
      <c r="F273" s="222">
        <v>1</v>
      </c>
      <c r="G273" s="219"/>
      <c r="H273" s="421"/>
    </row>
    <row r="274" spans="1:8" ht="16.5" customHeight="1" x14ac:dyDescent="0.3">
      <c r="A274" s="429"/>
      <c r="B274" s="59" t="s">
        <v>44</v>
      </c>
      <c r="C274" s="51" t="s">
        <v>466</v>
      </c>
      <c r="D274" s="52" t="s">
        <v>700</v>
      </c>
      <c r="E274" s="53" t="s">
        <v>50</v>
      </c>
      <c r="F274" s="347">
        <f t="shared" ref="F274:F286" si="35">F$273</f>
        <v>1</v>
      </c>
      <c r="G274" s="51"/>
      <c r="H274" s="263">
        <f t="shared" ref="H274:H286" si="36">F274*G274</f>
        <v>0</v>
      </c>
    </row>
    <row r="275" spans="1:8" ht="16.5" customHeight="1" x14ac:dyDescent="0.3">
      <c r="A275" s="429"/>
      <c r="B275" s="59" t="s">
        <v>47</v>
      </c>
      <c r="C275" s="51" t="s">
        <v>701</v>
      </c>
      <c r="D275" s="52" t="s">
        <v>702</v>
      </c>
      <c r="E275" s="53" t="s">
        <v>50</v>
      </c>
      <c r="F275" s="347">
        <f t="shared" si="35"/>
        <v>1</v>
      </c>
      <c r="G275" s="51"/>
      <c r="H275" s="263">
        <f t="shared" si="36"/>
        <v>0</v>
      </c>
    </row>
    <row r="276" spans="1:8" ht="16.5" customHeight="1" x14ac:dyDescent="0.3">
      <c r="A276" s="429"/>
      <c r="B276" s="59" t="s">
        <v>48</v>
      </c>
      <c r="C276" s="51" t="s">
        <v>397</v>
      </c>
      <c r="D276" s="52" t="s">
        <v>703</v>
      </c>
      <c r="E276" s="53" t="s">
        <v>50</v>
      </c>
      <c r="F276" s="347">
        <f t="shared" si="35"/>
        <v>1</v>
      </c>
      <c r="G276" s="51"/>
      <c r="H276" s="263">
        <f t="shared" si="36"/>
        <v>0</v>
      </c>
    </row>
    <row r="277" spans="1:8" ht="16.5" customHeight="1" x14ac:dyDescent="0.3">
      <c r="A277" s="429"/>
      <c r="B277" s="59" t="s">
        <v>49</v>
      </c>
      <c r="C277" s="51" t="s">
        <v>467</v>
      </c>
      <c r="D277" s="52" t="s">
        <v>704</v>
      </c>
      <c r="E277" s="53" t="s">
        <v>50</v>
      </c>
      <c r="F277" s="347">
        <f t="shared" si="35"/>
        <v>1</v>
      </c>
      <c r="G277" s="51"/>
      <c r="H277" s="263">
        <f t="shared" si="36"/>
        <v>0</v>
      </c>
    </row>
    <row r="278" spans="1:8" ht="16.5" customHeight="1" x14ac:dyDescent="0.3">
      <c r="A278" s="429"/>
      <c r="B278" s="59" t="s">
        <v>51</v>
      </c>
      <c r="C278" s="51" t="s">
        <v>462</v>
      </c>
      <c r="D278" s="52" t="s">
        <v>537</v>
      </c>
      <c r="E278" s="53" t="s">
        <v>50</v>
      </c>
      <c r="F278" s="347">
        <f t="shared" si="35"/>
        <v>1</v>
      </c>
      <c r="G278" s="51"/>
      <c r="H278" s="263">
        <f t="shared" si="36"/>
        <v>0</v>
      </c>
    </row>
    <row r="279" spans="1:8" ht="16.5" customHeight="1" x14ac:dyDescent="0.3">
      <c r="A279" s="429"/>
      <c r="B279" s="59" t="s">
        <v>53</v>
      </c>
      <c r="C279" s="51" t="s">
        <v>463</v>
      </c>
      <c r="D279" s="52" t="s">
        <v>705</v>
      </c>
      <c r="E279" s="53" t="s">
        <v>50</v>
      </c>
      <c r="F279" s="347">
        <f t="shared" si="35"/>
        <v>1</v>
      </c>
      <c r="G279" s="51"/>
      <c r="H279" s="263">
        <f t="shared" si="36"/>
        <v>0</v>
      </c>
    </row>
    <row r="280" spans="1:8" ht="16.5" customHeight="1" x14ac:dyDescent="0.3">
      <c r="A280" s="429"/>
      <c r="B280" s="59" t="s">
        <v>55</v>
      </c>
      <c r="C280" s="51" t="s">
        <v>464</v>
      </c>
      <c r="D280" s="52" t="s">
        <v>706</v>
      </c>
      <c r="E280" s="53"/>
      <c r="F280" s="347">
        <f t="shared" si="35"/>
        <v>1</v>
      </c>
      <c r="G280" s="51"/>
      <c r="H280" s="263">
        <f t="shared" si="36"/>
        <v>0</v>
      </c>
    </row>
    <row r="281" spans="1:8" ht="16.5" customHeight="1" x14ac:dyDescent="0.3">
      <c r="A281" s="429"/>
      <c r="B281" s="59" t="s">
        <v>57</v>
      </c>
      <c r="C281" s="51" t="s">
        <v>415</v>
      </c>
      <c r="D281" s="52" t="s">
        <v>707</v>
      </c>
      <c r="E281" s="53" t="s">
        <v>50</v>
      </c>
      <c r="F281" s="347">
        <f t="shared" si="35"/>
        <v>1</v>
      </c>
      <c r="G281" s="51"/>
      <c r="H281" s="263">
        <f t="shared" si="36"/>
        <v>0</v>
      </c>
    </row>
    <row r="282" spans="1:8" ht="16.5" customHeight="1" x14ac:dyDescent="0.3">
      <c r="A282" s="429"/>
      <c r="B282" s="59" t="s">
        <v>58</v>
      </c>
      <c r="C282" s="51" t="s">
        <v>708</v>
      </c>
      <c r="D282" s="52" t="s">
        <v>709</v>
      </c>
      <c r="E282" s="53" t="s">
        <v>50</v>
      </c>
      <c r="F282" s="347">
        <f t="shared" si="35"/>
        <v>1</v>
      </c>
      <c r="G282" s="51"/>
      <c r="H282" s="263">
        <f t="shared" si="36"/>
        <v>0</v>
      </c>
    </row>
    <row r="283" spans="1:8" ht="16.5" customHeight="1" x14ac:dyDescent="0.3">
      <c r="A283" s="429"/>
      <c r="B283" s="59" t="s">
        <v>59</v>
      </c>
      <c r="C283" s="51" t="s">
        <v>465</v>
      </c>
      <c r="D283" s="52" t="s">
        <v>710</v>
      </c>
      <c r="E283" s="53" t="s">
        <v>50</v>
      </c>
      <c r="F283" s="347">
        <f t="shared" si="35"/>
        <v>1</v>
      </c>
      <c r="G283" s="51"/>
      <c r="H283" s="263">
        <f t="shared" si="36"/>
        <v>0</v>
      </c>
    </row>
    <row r="284" spans="1:8" ht="16.5" customHeight="1" x14ac:dyDescent="0.3">
      <c r="A284" s="429"/>
      <c r="B284" s="59" t="s">
        <v>60</v>
      </c>
      <c r="C284" s="51" t="s">
        <v>544</v>
      </c>
      <c r="D284" s="52" t="s">
        <v>711</v>
      </c>
      <c r="E284" s="53" t="s">
        <v>50</v>
      </c>
      <c r="F284" s="347">
        <f t="shared" si="35"/>
        <v>1</v>
      </c>
      <c r="G284" s="51"/>
      <c r="H284" s="263">
        <f t="shared" si="36"/>
        <v>0</v>
      </c>
    </row>
    <row r="285" spans="1:8" ht="16.5" customHeight="1" x14ac:dyDescent="0.3">
      <c r="A285" s="429"/>
      <c r="B285" s="59" t="s">
        <v>131</v>
      </c>
      <c r="C285" s="51" t="s">
        <v>545</v>
      </c>
      <c r="D285" s="52" t="s">
        <v>712</v>
      </c>
      <c r="E285" s="53" t="s">
        <v>50</v>
      </c>
      <c r="F285" s="347">
        <f t="shared" si="35"/>
        <v>1</v>
      </c>
      <c r="G285" s="51"/>
      <c r="H285" s="263">
        <f t="shared" si="36"/>
        <v>0</v>
      </c>
    </row>
    <row r="286" spans="1:8" ht="16.5" customHeight="1" x14ac:dyDescent="0.3">
      <c r="A286" s="429"/>
      <c r="B286" s="59" t="s">
        <v>132</v>
      </c>
      <c r="C286" s="51" t="s">
        <v>844</v>
      </c>
      <c r="D286" s="52" t="s">
        <v>845</v>
      </c>
      <c r="E286" s="53" t="s">
        <v>50</v>
      </c>
      <c r="F286" s="347">
        <f t="shared" si="35"/>
        <v>1</v>
      </c>
      <c r="G286" s="51"/>
      <c r="H286" s="263">
        <f t="shared" si="36"/>
        <v>0</v>
      </c>
    </row>
    <row r="287" spans="1:8" ht="16.5" customHeight="1" x14ac:dyDescent="0.3">
      <c r="A287" s="428"/>
      <c r="B287" s="115" t="s">
        <v>916</v>
      </c>
      <c r="C287" s="219"/>
      <c r="D287" s="220" t="s">
        <v>805</v>
      </c>
      <c r="E287" s="221"/>
      <c r="F287" s="222">
        <v>1</v>
      </c>
      <c r="G287" s="219"/>
      <c r="H287" s="421"/>
    </row>
    <row r="288" spans="1:8" ht="16.5" customHeight="1" x14ac:dyDescent="0.3">
      <c r="A288" s="427"/>
      <c r="B288" s="59" t="s">
        <v>44</v>
      </c>
      <c r="C288" s="51" t="s">
        <v>112</v>
      </c>
      <c r="D288" s="52" t="s">
        <v>93</v>
      </c>
      <c r="E288" s="53" t="s">
        <v>50</v>
      </c>
      <c r="F288" s="347">
        <f>F$287</f>
        <v>1</v>
      </c>
      <c r="G288" s="51"/>
      <c r="H288" s="263">
        <f t="shared" ref="H288:H294" si="37">F288*G288</f>
        <v>0</v>
      </c>
    </row>
    <row r="289" spans="1:8" ht="16.5" customHeight="1" x14ac:dyDescent="0.3">
      <c r="A289" s="427"/>
      <c r="B289" s="59" t="s">
        <v>47</v>
      </c>
      <c r="C289" s="51" t="s">
        <v>365</v>
      </c>
      <c r="D289" s="52" t="s">
        <v>366</v>
      </c>
      <c r="E289" s="53" t="s">
        <v>50</v>
      </c>
      <c r="F289" s="347">
        <f t="shared" ref="F289:F294" si="38">F$287</f>
        <v>1</v>
      </c>
      <c r="G289" s="51"/>
      <c r="H289" s="263">
        <f t="shared" si="37"/>
        <v>0</v>
      </c>
    </row>
    <row r="290" spans="1:8" ht="16.5" customHeight="1" x14ac:dyDescent="0.3">
      <c r="A290" s="427"/>
      <c r="B290" s="59" t="s">
        <v>48</v>
      </c>
      <c r="C290" s="51" t="s">
        <v>3</v>
      </c>
      <c r="D290" s="52" t="s">
        <v>4</v>
      </c>
      <c r="E290" s="53" t="s">
        <v>50</v>
      </c>
      <c r="F290" s="347">
        <f t="shared" si="38"/>
        <v>1</v>
      </c>
      <c r="G290" s="51"/>
      <c r="H290" s="263">
        <f t="shared" si="37"/>
        <v>0</v>
      </c>
    </row>
    <row r="291" spans="1:8" ht="16.5" customHeight="1" x14ac:dyDescent="0.3">
      <c r="A291" s="427"/>
      <c r="B291" s="59" t="s">
        <v>49</v>
      </c>
      <c r="C291" s="51" t="s">
        <v>5</v>
      </c>
      <c r="D291" s="52" t="s">
        <v>6</v>
      </c>
      <c r="E291" s="53" t="s">
        <v>50</v>
      </c>
      <c r="F291" s="347">
        <f t="shared" si="38"/>
        <v>1</v>
      </c>
      <c r="G291" s="51"/>
      <c r="H291" s="263">
        <f t="shared" si="37"/>
        <v>0</v>
      </c>
    </row>
    <row r="292" spans="1:8" ht="16.5" customHeight="1" x14ac:dyDescent="0.3">
      <c r="A292" s="427"/>
      <c r="B292" s="59" t="s">
        <v>51</v>
      </c>
      <c r="C292" s="51" t="s">
        <v>414</v>
      </c>
      <c r="D292" s="52" t="s">
        <v>713</v>
      </c>
      <c r="E292" s="53" t="s">
        <v>50</v>
      </c>
      <c r="F292" s="347">
        <f t="shared" si="38"/>
        <v>1</v>
      </c>
      <c r="G292" s="51"/>
      <c r="H292" s="263">
        <f t="shared" si="37"/>
        <v>0</v>
      </c>
    </row>
    <row r="293" spans="1:8" ht="16.5" customHeight="1" x14ac:dyDescent="0.3">
      <c r="A293" s="427"/>
      <c r="B293" s="59" t="s">
        <v>53</v>
      </c>
      <c r="C293" s="51" t="s">
        <v>714</v>
      </c>
      <c r="D293" s="52" t="s">
        <v>715</v>
      </c>
      <c r="E293" s="53" t="s">
        <v>105</v>
      </c>
      <c r="F293" s="347">
        <f t="shared" si="38"/>
        <v>1</v>
      </c>
      <c r="G293" s="51"/>
      <c r="H293" s="263">
        <f t="shared" si="37"/>
        <v>0</v>
      </c>
    </row>
    <row r="294" spans="1:8" ht="16.5" customHeight="1" thickBot="1" x14ac:dyDescent="0.35">
      <c r="A294" s="427"/>
      <c r="B294" s="59" t="s">
        <v>55</v>
      </c>
      <c r="C294" s="51" t="s">
        <v>716</v>
      </c>
      <c r="D294" s="52" t="s">
        <v>792</v>
      </c>
      <c r="E294" s="53" t="s">
        <v>105</v>
      </c>
      <c r="F294" s="347">
        <f t="shared" si="38"/>
        <v>1</v>
      </c>
      <c r="G294" s="51"/>
      <c r="H294" s="263">
        <f t="shared" si="37"/>
        <v>0</v>
      </c>
    </row>
    <row r="295" spans="1:8" ht="14.4" thickTop="1" x14ac:dyDescent="0.3">
      <c r="A295" s="257"/>
      <c r="B295" s="124"/>
      <c r="C295" s="125"/>
      <c r="D295" s="125" t="s">
        <v>452</v>
      </c>
      <c r="E295" s="125"/>
      <c r="F295" s="126"/>
      <c r="G295" s="126"/>
      <c r="H295" s="127"/>
    </row>
    <row r="296" spans="1:8" ht="17.25" customHeight="1" x14ac:dyDescent="0.3">
      <c r="A296" s="424"/>
      <c r="B296" s="211" t="s">
        <v>882</v>
      </c>
      <c r="C296" s="212" t="s">
        <v>717</v>
      </c>
      <c r="D296" s="213" t="s">
        <v>718</v>
      </c>
      <c r="E296" s="212"/>
      <c r="F296" s="212"/>
      <c r="G296" s="212"/>
      <c r="H296" s="214"/>
    </row>
    <row r="297" spans="1:8" ht="17.25" customHeight="1" x14ac:dyDescent="0.3">
      <c r="A297" s="424"/>
      <c r="B297" s="113" t="s">
        <v>883</v>
      </c>
      <c r="C297" s="217"/>
      <c r="D297" s="217" t="s">
        <v>719</v>
      </c>
      <c r="E297" s="216"/>
      <c r="F297" s="222">
        <v>1</v>
      </c>
      <c r="G297" s="216"/>
      <c r="H297" s="218"/>
    </row>
    <row r="298" spans="1:8" ht="23.4" customHeight="1" x14ac:dyDescent="0.3">
      <c r="A298" s="427"/>
      <c r="B298" s="78" t="s">
        <v>44</v>
      </c>
      <c r="C298" s="51" t="s">
        <v>420</v>
      </c>
      <c r="D298" s="52" t="s">
        <v>720</v>
      </c>
      <c r="E298" s="53" t="s">
        <v>50</v>
      </c>
      <c r="F298" s="347">
        <f>F$297</f>
        <v>1</v>
      </c>
      <c r="G298" s="51"/>
      <c r="H298" s="263">
        <f t="shared" ref="H298:H304" si="39">F298*G298</f>
        <v>0</v>
      </c>
    </row>
    <row r="299" spans="1:8" ht="16.5" customHeight="1" x14ac:dyDescent="0.3">
      <c r="A299" s="427"/>
      <c r="B299" s="59" t="s">
        <v>47</v>
      </c>
      <c r="C299" s="51" t="s">
        <v>254</v>
      </c>
      <c r="D299" s="52" t="s">
        <v>721</v>
      </c>
      <c r="E299" s="53" t="s">
        <v>50</v>
      </c>
      <c r="F299" s="347">
        <f t="shared" ref="F299:F304" si="40">F$297</f>
        <v>1</v>
      </c>
      <c r="G299" s="51"/>
      <c r="H299" s="263">
        <f t="shared" si="39"/>
        <v>0</v>
      </c>
    </row>
    <row r="300" spans="1:8" ht="16.5" customHeight="1" x14ac:dyDescent="0.3">
      <c r="A300" s="427"/>
      <c r="B300" s="59" t="s">
        <v>48</v>
      </c>
      <c r="C300" s="51" t="s">
        <v>416</v>
      </c>
      <c r="D300" s="52" t="s">
        <v>722</v>
      </c>
      <c r="E300" s="53" t="s">
        <v>50</v>
      </c>
      <c r="F300" s="347">
        <f t="shared" si="40"/>
        <v>1</v>
      </c>
      <c r="G300" s="51"/>
      <c r="H300" s="263">
        <f t="shared" si="39"/>
        <v>0</v>
      </c>
    </row>
    <row r="301" spans="1:8" ht="16.5" customHeight="1" x14ac:dyDescent="0.3">
      <c r="A301" s="427"/>
      <c r="B301" s="59" t="s">
        <v>49</v>
      </c>
      <c r="C301" s="51" t="s">
        <v>374</v>
      </c>
      <c r="D301" s="52" t="s">
        <v>723</v>
      </c>
      <c r="E301" s="53" t="s">
        <v>50</v>
      </c>
      <c r="F301" s="347">
        <f t="shared" si="40"/>
        <v>1</v>
      </c>
      <c r="G301" s="51"/>
      <c r="H301" s="263">
        <f t="shared" si="39"/>
        <v>0</v>
      </c>
    </row>
    <row r="302" spans="1:8" ht="16.5" customHeight="1" x14ac:dyDescent="0.3">
      <c r="A302" s="427"/>
      <c r="B302" s="59" t="s">
        <v>51</v>
      </c>
      <c r="C302" s="51" t="s">
        <v>417</v>
      </c>
      <c r="D302" s="52" t="s">
        <v>724</v>
      </c>
      <c r="E302" s="53" t="s">
        <v>50</v>
      </c>
      <c r="F302" s="347">
        <f t="shared" si="40"/>
        <v>1</v>
      </c>
      <c r="G302" s="51"/>
      <c r="H302" s="263">
        <f t="shared" si="39"/>
        <v>0</v>
      </c>
    </row>
    <row r="303" spans="1:8" ht="16.5" customHeight="1" x14ac:dyDescent="0.3">
      <c r="A303" s="427"/>
      <c r="B303" s="59" t="s">
        <v>53</v>
      </c>
      <c r="C303" s="51" t="s">
        <v>418</v>
      </c>
      <c r="D303" s="52" t="s">
        <v>725</v>
      </c>
      <c r="E303" s="53" t="s">
        <v>50</v>
      </c>
      <c r="F303" s="347">
        <f t="shared" si="40"/>
        <v>1</v>
      </c>
      <c r="G303" s="51"/>
      <c r="H303" s="263">
        <f t="shared" si="39"/>
        <v>0</v>
      </c>
    </row>
    <row r="304" spans="1:8" ht="16.5" customHeight="1" x14ac:dyDescent="0.3">
      <c r="A304" s="427"/>
      <c r="B304" s="59" t="s">
        <v>55</v>
      </c>
      <c r="C304" s="51" t="s">
        <v>419</v>
      </c>
      <c r="D304" s="52" t="s">
        <v>726</v>
      </c>
      <c r="E304" s="53" t="s">
        <v>50</v>
      </c>
      <c r="F304" s="347">
        <f t="shared" si="40"/>
        <v>1</v>
      </c>
      <c r="G304" s="51"/>
      <c r="H304" s="263">
        <f t="shared" si="39"/>
        <v>0</v>
      </c>
    </row>
    <row r="305" spans="1:8" ht="17.25" customHeight="1" x14ac:dyDescent="0.3">
      <c r="A305" s="424"/>
      <c r="B305" s="113" t="s">
        <v>884</v>
      </c>
      <c r="C305" s="217"/>
      <c r="D305" s="217" t="s">
        <v>727</v>
      </c>
      <c r="E305" s="216"/>
      <c r="F305" s="216"/>
      <c r="G305" s="216"/>
      <c r="H305" s="218"/>
    </row>
    <row r="306" spans="1:8" ht="16.5" customHeight="1" x14ac:dyDescent="0.3">
      <c r="A306" s="428"/>
      <c r="B306" s="115" t="s">
        <v>917</v>
      </c>
      <c r="C306" s="219"/>
      <c r="D306" s="220" t="s">
        <v>728</v>
      </c>
      <c r="E306" s="221"/>
      <c r="F306" s="222">
        <v>1</v>
      </c>
      <c r="G306" s="219"/>
      <c r="H306" s="421"/>
    </row>
    <row r="307" spans="1:8" ht="16.5" customHeight="1" x14ac:dyDescent="0.3">
      <c r="A307" s="427"/>
      <c r="B307" s="59" t="s">
        <v>44</v>
      </c>
      <c r="C307" s="51" t="s">
        <v>90</v>
      </c>
      <c r="D307" s="52" t="s">
        <v>182</v>
      </c>
      <c r="E307" s="53" t="s">
        <v>50</v>
      </c>
      <c r="F307" s="347">
        <f>F$306</f>
        <v>1</v>
      </c>
      <c r="G307" s="51"/>
      <c r="H307" s="263">
        <f t="shared" ref="H307:H321" si="41">F307*G307</f>
        <v>0</v>
      </c>
    </row>
    <row r="308" spans="1:8" ht="16.5" customHeight="1" x14ac:dyDescent="0.3">
      <c r="A308" s="427"/>
      <c r="B308" s="59" t="s">
        <v>47</v>
      </c>
      <c r="C308" s="51" t="s">
        <v>91</v>
      </c>
      <c r="D308" s="52" t="s">
        <v>92</v>
      </c>
      <c r="E308" s="53" t="s">
        <v>50</v>
      </c>
      <c r="F308" s="347">
        <f t="shared" ref="F308:F321" si="42">F$306</f>
        <v>1</v>
      </c>
      <c r="G308" s="51"/>
      <c r="H308" s="263">
        <f t="shared" si="41"/>
        <v>0</v>
      </c>
    </row>
    <row r="309" spans="1:8" ht="16.5" customHeight="1" x14ac:dyDescent="0.3">
      <c r="A309" s="427"/>
      <c r="B309" s="59" t="s">
        <v>48</v>
      </c>
      <c r="C309" s="51" t="s">
        <v>729</v>
      </c>
      <c r="D309" s="52" t="s">
        <v>730</v>
      </c>
      <c r="E309" s="53" t="s">
        <v>50</v>
      </c>
      <c r="F309" s="347">
        <f t="shared" si="42"/>
        <v>1</v>
      </c>
      <c r="G309" s="51"/>
      <c r="H309" s="263">
        <f t="shared" si="41"/>
        <v>0</v>
      </c>
    </row>
    <row r="310" spans="1:8" ht="16.5" customHeight="1" x14ac:dyDescent="0.3">
      <c r="A310" s="427"/>
      <c r="B310" s="59" t="s">
        <v>49</v>
      </c>
      <c r="C310" s="51" t="s">
        <v>380</v>
      </c>
      <c r="D310" s="52" t="s">
        <v>331</v>
      </c>
      <c r="E310" s="53" t="s">
        <v>50</v>
      </c>
      <c r="F310" s="347">
        <f t="shared" si="42"/>
        <v>1</v>
      </c>
      <c r="G310" s="51"/>
      <c r="H310" s="263">
        <f t="shared" si="41"/>
        <v>0</v>
      </c>
    </row>
    <row r="311" spans="1:8" ht="16.5" customHeight="1" x14ac:dyDescent="0.3">
      <c r="A311" s="427"/>
      <c r="B311" s="59" t="s">
        <v>51</v>
      </c>
      <c r="C311" s="51" t="s">
        <v>396</v>
      </c>
      <c r="D311" s="52" t="s">
        <v>332</v>
      </c>
      <c r="E311" s="53" t="s">
        <v>50</v>
      </c>
      <c r="F311" s="347">
        <f t="shared" si="42"/>
        <v>1</v>
      </c>
      <c r="G311" s="51"/>
      <c r="H311" s="263">
        <f t="shared" si="41"/>
        <v>0</v>
      </c>
    </row>
    <row r="312" spans="1:8" ht="16.5" customHeight="1" x14ac:dyDescent="0.3">
      <c r="A312" s="427"/>
      <c r="B312" s="59" t="s">
        <v>53</v>
      </c>
      <c r="C312" s="51" t="s">
        <v>731</v>
      </c>
      <c r="D312" s="52" t="s">
        <v>732</v>
      </c>
      <c r="E312" s="53" t="s">
        <v>50</v>
      </c>
      <c r="F312" s="347">
        <f t="shared" si="42"/>
        <v>1</v>
      </c>
      <c r="G312" s="51"/>
      <c r="H312" s="263">
        <f t="shared" si="41"/>
        <v>0</v>
      </c>
    </row>
    <row r="313" spans="1:8" ht="16.5" customHeight="1" x14ac:dyDescent="0.3">
      <c r="A313" s="427"/>
      <c r="B313" s="59" t="s">
        <v>55</v>
      </c>
      <c r="C313" s="51" t="s">
        <v>316</v>
      </c>
      <c r="D313" s="52" t="s">
        <v>317</v>
      </c>
      <c r="E313" s="53" t="s">
        <v>50</v>
      </c>
      <c r="F313" s="347">
        <f t="shared" si="42"/>
        <v>1</v>
      </c>
      <c r="G313" s="51"/>
      <c r="H313" s="263">
        <f t="shared" si="41"/>
        <v>0</v>
      </c>
    </row>
    <row r="314" spans="1:8" ht="16.5" customHeight="1" x14ac:dyDescent="0.3">
      <c r="A314" s="427"/>
      <c r="B314" s="59" t="s">
        <v>57</v>
      </c>
      <c r="C314" s="51" t="s">
        <v>127</v>
      </c>
      <c r="D314" s="52" t="s">
        <v>181</v>
      </c>
      <c r="E314" s="53" t="s">
        <v>50</v>
      </c>
      <c r="F314" s="347">
        <f t="shared" si="42"/>
        <v>1</v>
      </c>
      <c r="G314" s="51"/>
      <c r="H314" s="263">
        <f t="shared" si="41"/>
        <v>0</v>
      </c>
    </row>
    <row r="315" spans="1:8" ht="16.5" customHeight="1" x14ac:dyDescent="0.3">
      <c r="A315" s="427"/>
      <c r="B315" s="59" t="s">
        <v>58</v>
      </c>
      <c r="C315" s="51" t="s">
        <v>324</v>
      </c>
      <c r="D315" s="52" t="s">
        <v>325</v>
      </c>
      <c r="E315" s="53" t="s">
        <v>50</v>
      </c>
      <c r="F315" s="347">
        <f t="shared" si="42"/>
        <v>1</v>
      </c>
      <c r="G315" s="51"/>
      <c r="H315" s="263">
        <f t="shared" si="41"/>
        <v>0</v>
      </c>
    </row>
    <row r="316" spans="1:8" ht="16.5" customHeight="1" x14ac:dyDescent="0.3">
      <c r="A316" s="427"/>
      <c r="B316" s="59" t="s">
        <v>59</v>
      </c>
      <c r="C316" s="51" t="s">
        <v>383</v>
      </c>
      <c r="D316" s="52" t="s">
        <v>323</v>
      </c>
      <c r="E316" s="53" t="s">
        <v>50</v>
      </c>
      <c r="F316" s="347">
        <f t="shared" si="42"/>
        <v>1</v>
      </c>
      <c r="G316" s="51"/>
      <c r="H316" s="263">
        <f t="shared" si="41"/>
        <v>0</v>
      </c>
    </row>
    <row r="317" spans="1:8" ht="16.5" customHeight="1" x14ac:dyDescent="0.3">
      <c r="A317" s="427"/>
      <c r="B317" s="59" t="s">
        <v>60</v>
      </c>
      <c r="C317" s="51" t="s">
        <v>326</v>
      </c>
      <c r="D317" s="52" t="s">
        <v>327</v>
      </c>
      <c r="E317" s="53" t="s">
        <v>50</v>
      </c>
      <c r="F317" s="347">
        <f t="shared" si="42"/>
        <v>1</v>
      </c>
      <c r="G317" s="51"/>
      <c r="H317" s="263">
        <f t="shared" si="41"/>
        <v>0</v>
      </c>
    </row>
    <row r="318" spans="1:8" ht="16.5" customHeight="1" x14ac:dyDescent="0.3">
      <c r="A318" s="427"/>
      <c r="B318" s="59" t="s">
        <v>131</v>
      </c>
      <c r="C318" s="51" t="s">
        <v>61</v>
      </c>
      <c r="D318" s="52" t="s">
        <v>65</v>
      </c>
      <c r="E318" s="53" t="s">
        <v>50</v>
      </c>
      <c r="F318" s="347">
        <f t="shared" si="42"/>
        <v>1</v>
      </c>
      <c r="G318" s="51"/>
      <c r="H318" s="263">
        <f t="shared" si="41"/>
        <v>0</v>
      </c>
    </row>
    <row r="319" spans="1:8" ht="16.5" customHeight="1" x14ac:dyDescent="0.3">
      <c r="A319" s="427"/>
      <c r="B319" s="59" t="s">
        <v>132</v>
      </c>
      <c r="C319" s="51" t="s">
        <v>66</v>
      </c>
      <c r="D319" s="52" t="s">
        <v>20</v>
      </c>
      <c r="E319" s="53" t="s">
        <v>50</v>
      </c>
      <c r="F319" s="347">
        <f t="shared" si="42"/>
        <v>1</v>
      </c>
      <c r="G319" s="51"/>
      <c r="H319" s="263">
        <f t="shared" si="41"/>
        <v>0</v>
      </c>
    </row>
    <row r="320" spans="1:8" ht="16.5" customHeight="1" x14ac:dyDescent="0.3">
      <c r="A320" s="427"/>
      <c r="B320" s="59" t="s">
        <v>79</v>
      </c>
      <c r="C320" s="51" t="s">
        <v>62</v>
      </c>
      <c r="D320" s="52" t="s">
        <v>183</v>
      </c>
      <c r="E320" s="53" t="s">
        <v>50</v>
      </c>
      <c r="F320" s="347">
        <f t="shared" si="42"/>
        <v>1</v>
      </c>
      <c r="G320" s="51"/>
      <c r="H320" s="263">
        <f t="shared" si="41"/>
        <v>0</v>
      </c>
    </row>
    <row r="321" spans="1:8" ht="16.5" customHeight="1" x14ac:dyDescent="0.3">
      <c r="A321" s="427"/>
      <c r="B321" s="59" t="s">
        <v>80</v>
      </c>
      <c r="C321" s="51" t="s">
        <v>329</v>
      </c>
      <c r="D321" s="52" t="s">
        <v>330</v>
      </c>
      <c r="E321" s="53" t="s">
        <v>50</v>
      </c>
      <c r="F321" s="347">
        <f t="shared" si="42"/>
        <v>1</v>
      </c>
      <c r="G321" s="51"/>
      <c r="H321" s="263">
        <f t="shared" si="41"/>
        <v>0</v>
      </c>
    </row>
    <row r="322" spans="1:8" ht="16.5" customHeight="1" x14ac:dyDescent="0.3">
      <c r="A322" s="428"/>
      <c r="B322" s="115" t="s">
        <v>918</v>
      </c>
      <c r="C322" s="219"/>
      <c r="D322" s="220" t="s">
        <v>733</v>
      </c>
      <c r="E322" s="221"/>
      <c r="F322" s="222">
        <v>1</v>
      </c>
      <c r="G322" s="219"/>
      <c r="H322" s="421"/>
    </row>
    <row r="323" spans="1:8" ht="16.5" customHeight="1" x14ac:dyDescent="0.3">
      <c r="A323" s="427"/>
      <c r="B323" s="59" t="s">
        <v>44</v>
      </c>
      <c r="C323" s="51" t="s">
        <v>734</v>
      </c>
      <c r="D323" s="52" t="s">
        <v>335</v>
      </c>
      <c r="E323" s="53" t="s">
        <v>50</v>
      </c>
      <c r="F323" s="347">
        <f>F$322</f>
        <v>1</v>
      </c>
      <c r="G323" s="51"/>
      <c r="H323" s="263">
        <f>F323*G323</f>
        <v>0</v>
      </c>
    </row>
    <row r="324" spans="1:8" ht="16.5" customHeight="1" x14ac:dyDescent="0.3">
      <c r="A324" s="427"/>
      <c r="B324" s="59" t="s">
        <v>47</v>
      </c>
      <c r="C324" s="51" t="s">
        <v>18</v>
      </c>
      <c r="D324" s="52" t="s">
        <v>735</v>
      </c>
      <c r="E324" s="53" t="s">
        <v>50</v>
      </c>
      <c r="F324" s="347">
        <f>F$322</f>
        <v>1</v>
      </c>
      <c r="G324" s="51"/>
      <c r="H324" s="263">
        <f>F324*G324</f>
        <v>0</v>
      </c>
    </row>
    <row r="325" spans="1:8" ht="16.5" customHeight="1" x14ac:dyDescent="0.3">
      <c r="A325" s="427"/>
      <c r="B325" s="59" t="s">
        <v>48</v>
      </c>
      <c r="C325" s="51" t="s">
        <v>395</v>
      </c>
      <c r="D325" s="52" t="s">
        <v>736</v>
      </c>
      <c r="E325" s="53" t="s">
        <v>50</v>
      </c>
      <c r="F325" s="347">
        <f>F$322</f>
        <v>1</v>
      </c>
      <c r="G325" s="51"/>
      <c r="H325" s="263">
        <f>F325*G325</f>
        <v>0</v>
      </c>
    </row>
    <row r="326" spans="1:8" ht="16.5" customHeight="1" x14ac:dyDescent="0.3">
      <c r="A326" s="427"/>
      <c r="B326" s="59" t="s">
        <v>49</v>
      </c>
      <c r="C326" s="51" t="s">
        <v>253</v>
      </c>
      <c r="D326" s="52" t="s">
        <v>737</v>
      </c>
      <c r="E326" s="53" t="s">
        <v>50</v>
      </c>
      <c r="F326" s="347">
        <f>F$322</f>
        <v>1</v>
      </c>
      <c r="G326" s="51"/>
      <c r="H326" s="263">
        <f>F326*G326</f>
        <v>0</v>
      </c>
    </row>
    <row r="327" spans="1:8" ht="16.5" customHeight="1" x14ac:dyDescent="0.3">
      <c r="A327" s="427"/>
      <c r="B327" s="59" t="s">
        <v>51</v>
      </c>
      <c r="C327" s="51" t="s">
        <v>738</v>
      </c>
      <c r="D327" s="52" t="s">
        <v>739</v>
      </c>
      <c r="E327" s="53" t="s">
        <v>50</v>
      </c>
      <c r="F327" s="347">
        <f>F$322</f>
        <v>1</v>
      </c>
      <c r="G327" s="51"/>
      <c r="H327" s="263">
        <f>F327*G327</f>
        <v>0</v>
      </c>
    </row>
    <row r="328" spans="1:8" ht="16.5" customHeight="1" x14ac:dyDescent="0.3">
      <c r="A328" s="428"/>
      <c r="B328" s="115" t="s">
        <v>919</v>
      </c>
      <c r="C328" s="219"/>
      <c r="D328" s="220" t="s">
        <v>741</v>
      </c>
      <c r="E328" s="221"/>
      <c r="F328" s="222">
        <v>1</v>
      </c>
      <c r="G328" s="219"/>
      <c r="H328" s="421"/>
    </row>
    <row r="329" spans="1:8" ht="13.8" x14ac:dyDescent="0.3">
      <c r="A329" s="427"/>
      <c r="B329" s="59" t="s">
        <v>44</v>
      </c>
      <c r="C329" s="51" t="s">
        <v>742</v>
      </c>
      <c r="D329" s="52" t="s">
        <v>743</v>
      </c>
      <c r="E329" s="53" t="s">
        <v>50</v>
      </c>
      <c r="F329" s="347">
        <f t="shared" ref="F329:F350" si="43">F$328</f>
        <v>1</v>
      </c>
      <c r="G329" s="51"/>
      <c r="H329" s="263">
        <f t="shared" ref="H329:H350" si="44">F329*G329</f>
        <v>0</v>
      </c>
    </row>
    <row r="330" spans="1:8" s="24" customFormat="1" ht="13.8" x14ac:dyDescent="0.3">
      <c r="A330" s="427"/>
      <c r="B330" s="59" t="s">
        <v>47</v>
      </c>
      <c r="C330" s="51" t="s">
        <v>820</v>
      </c>
      <c r="D330" s="52" t="s">
        <v>744</v>
      </c>
      <c r="E330" s="53" t="s">
        <v>50</v>
      </c>
      <c r="F330" s="347">
        <f t="shared" si="43"/>
        <v>1</v>
      </c>
      <c r="G330" s="51"/>
      <c r="H330" s="263">
        <f t="shared" si="44"/>
        <v>0</v>
      </c>
    </row>
    <row r="331" spans="1:8" ht="13.8" x14ac:dyDescent="0.3">
      <c r="A331" s="427"/>
      <c r="B331" s="59" t="s">
        <v>48</v>
      </c>
      <c r="C331" s="51" t="s">
        <v>745</v>
      </c>
      <c r="D331" s="52" t="s">
        <v>746</v>
      </c>
      <c r="E331" s="53"/>
      <c r="F331" s="347">
        <f t="shared" si="43"/>
        <v>1</v>
      </c>
      <c r="G331" s="51"/>
      <c r="H331" s="263">
        <f t="shared" si="44"/>
        <v>0</v>
      </c>
    </row>
    <row r="332" spans="1:8" ht="16.5" customHeight="1" x14ac:dyDescent="0.3">
      <c r="A332" s="427"/>
      <c r="B332" s="59" t="s">
        <v>49</v>
      </c>
      <c r="C332" s="51" t="s">
        <v>394</v>
      </c>
      <c r="D332" s="52" t="s">
        <v>747</v>
      </c>
      <c r="E332" s="53" t="s">
        <v>50</v>
      </c>
      <c r="F332" s="347">
        <f t="shared" si="43"/>
        <v>1</v>
      </c>
      <c r="G332" s="51"/>
      <c r="H332" s="263">
        <f t="shared" si="44"/>
        <v>0</v>
      </c>
    </row>
    <row r="333" spans="1:8" ht="16.5" customHeight="1" x14ac:dyDescent="0.3">
      <c r="A333" s="427"/>
      <c r="B333" s="59" t="s">
        <v>49</v>
      </c>
      <c r="C333" s="51" t="s">
        <v>523</v>
      </c>
      <c r="D333" s="52" t="s">
        <v>740</v>
      </c>
      <c r="E333" s="53" t="s">
        <v>50</v>
      </c>
      <c r="F333" s="347">
        <f t="shared" si="43"/>
        <v>1</v>
      </c>
      <c r="G333" s="51"/>
      <c r="H333" s="263">
        <f t="shared" si="44"/>
        <v>0</v>
      </c>
    </row>
    <row r="334" spans="1:8" ht="16.5" customHeight="1" x14ac:dyDescent="0.3">
      <c r="A334" s="427"/>
      <c r="B334" s="59" t="s">
        <v>51</v>
      </c>
      <c r="C334" s="51" t="s">
        <v>384</v>
      </c>
      <c r="D334" s="52" t="s">
        <v>313</v>
      </c>
      <c r="E334" s="53" t="s">
        <v>50</v>
      </c>
      <c r="F334" s="347">
        <f t="shared" si="43"/>
        <v>1</v>
      </c>
      <c r="G334" s="51"/>
      <c r="H334" s="263">
        <f t="shared" si="44"/>
        <v>0</v>
      </c>
    </row>
    <row r="335" spans="1:8" ht="16.5" customHeight="1" x14ac:dyDescent="0.3">
      <c r="A335" s="427"/>
      <c r="B335" s="59" t="s">
        <v>53</v>
      </c>
      <c r="C335" s="51" t="s">
        <v>385</v>
      </c>
      <c r="D335" s="52" t="s">
        <v>314</v>
      </c>
      <c r="E335" s="53" t="s">
        <v>50</v>
      </c>
      <c r="F335" s="347">
        <f t="shared" si="43"/>
        <v>1</v>
      </c>
      <c r="G335" s="51"/>
      <c r="H335" s="263">
        <f t="shared" si="44"/>
        <v>0</v>
      </c>
    </row>
    <row r="336" spans="1:8" ht="16.5" customHeight="1" x14ac:dyDescent="0.3">
      <c r="A336" s="427"/>
      <c r="B336" s="59" t="s">
        <v>55</v>
      </c>
      <c r="C336" s="51" t="s">
        <v>448</v>
      </c>
      <c r="D336" s="52" t="s">
        <v>449</v>
      </c>
      <c r="E336" s="53" t="s">
        <v>50</v>
      </c>
      <c r="F336" s="347">
        <f t="shared" si="43"/>
        <v>1</v>
      </c>
      <c r="G336" s="51"/>
      <c r="H336" s="263">
        <f t="shared" si="44"/>
        <v>0</v>
      </c>
    </row>
    <row r="337" spans="1:8" ht="16.5" customHeight="1" x14ac:dyDescent="0.3">
      <c r="A337" s="427"/>
      <c r="B337" s="59" t="s">
        <v>57</v>
      </c>
      <c r="C337" s="51" t="s">
        <v>391</v>
      </c>
      <c r="D337" s="52" t="s">
        <v>748</v>
      </c>
      <c r="E337" s="53" t="s">
        <v>50</v>
      </c>
      <c r="F337" s="347">
        <f t="shared" si="43"/>
        <v>1</v>
      </c>
      <c r="G337" s="51"/>
      <c r="H337" s="263">
        <f t="shared" si="44"/>
        <v>0</v>
      </c>
    </row>
    <row r="338" spans="1:8" ht="13.8" x14ac:dyDescent="0.3">
      <c r="A338" s="427"/>
      <c r="B338" s="59" t="s">
        <v>58</v>
      </c>
      <c r="C338" s="51" t="s">
        <v>318</v>
      </c>
      <c r="D338" s="52" t="s">
        <v>319</v>
      </c>
      <c r="E338" s="53" t="s">
        <v>50</v>
      </c>
      <c r="F338" s="347">
        <f t="shared" si="43"/>
        <v>1</v>
      </c>
      <c r="G338" s="51"/>
      <c r="H338" s="263">
        <f t="shared" si="44"/>
        <v>0</v>
      </c>
    </row>
    <row r="339" spans="1:8" ht="16.5" customHeight="1" x14ac:dyDescent="0.3">
      <c r="A339" s="427"/>
      <c r="B339" s="59" t="s">
        <v>59</v>
      </c>
      <c r="C339" s="51" t="s">
        <v>320</v>
      </c>
      <c r="D339" s="52" t="s">
        <v>321</v>
      </c>
      <c r="E339" s="53" t="s">
        <v>50</v>
      </c>
      <c r="F339" s="347">
        <f t="shared" si="43"/>
        <v>1</v>
      </c>
      <c r="G339" s="51"/>
      <c r="H339" s="263">
        <f t="shared" si="44"/>
        <v>0</v>
      </c>
    </row>
    <row r="340" spans="1:8" s="24" customFormat="1" ht="16.5" customHeight="1" x14ac:dyDescent="0.3">
      <c r="A340" s="427"/>
      <c r="B340" s="59" t="s">
        <v>60</v>
      </c>
      <c r="C340" s="51" t="s">
        <v>382</v>
      </c>
      <c r="D340" s="52" t="s">
        <v>322</v>
      </c>
      <c r="E340" s="53" t="s">
        <v>50</v>
      </c>
      <c r="F340" s="347">
        <f t="shared" si="43"/>
        <v>1</v>
      </c>
      <c r="G340" s="51"/>
      <c r="H340" s="263">
        <f t="shared" si="44"/>
        <v>0</v>
      </c>
    </row>
    <row r="341" spans="1:8" ht="16.5" customHeight="1" x14ac:dyDescent="0.3">
      <c r="A341" s="427"/>
      <c r="B341" s="59" t="s">
        <v>131</v>
      </c>
      <c r="C341" s="51" t="s">
        <v>184</v>
      </c>
      <c r="D341" s="52" t="s">
        <v>185</v>
      </c>
      <c r="E341" s="53" t="s">
        <v>50</v>
      </c>
      <c r="F341" s="347">
        <f t="shared" si="43"/>
        <v>1</v>
      </c>
      <c r="G341" s="51"/>
      <c r="H341" s="263">
        <f t="shared" si="44"/>
        <v>0</v>
      </c>
    </row>
    <row r="342" spans="1:8" ht="16.5" customHeight="1" x14ac:dyDescent="0.3">
      <c r="A342" s="427"/>
      <c r="B342" s="59" t="s">
        <v>132</v>
      </c>
      <c r="C342" s="51" t="s">
        <v>186</v>
      </c>
      <c r="D342" s="52" t="s">
        <v>187</v>
      </c>
      <c r="E342" s="53" t="s">
        <v>50</v>
      </c>
      <c r="F342" s="347">
        <f t="shared" si="43"/>
        <v>1</v>
      </c>
      <c r="G342" s="51"/>
      <c r="H342" s="263">
        <f t="shared" si="44"/>
        <v>0</v>
      </c>
    </row>
    <row r="343" spans="1:8" ht="16.5" customHeight="1" x14ac:dyDescent="0.3">
      <c r="A343" s="427"/>
      <c r="B343" s="59" t="s">
        <v>79</v>
      </c>
      <c r="C343" s="51" t="s">
        <v>377</v>
      </c>
      <c r="D343" s="52" t="s">
        <v>333</v>
      </c>
      <c r="E343" s="53" t="s">
        <v>50</v>
      </c>
      <c r="F343" s="347">
        <f t="shared" si="43"/>
        <v>1</v>
      </c>
      <c r="G343" s="51"/>
      <c r="H343" s="263">
        <f t="shared" si="44"/>
        <v>0</v>
      </c>
    </row>
    <row r="344" spans="1:8" ht="16.5" customHeight="1" x14ac:dyDescent="0.3">
      <c r="A344" s="427"/>
      <c r="B344" s="59" t="s">
        <v>80</v>
      </c>
      <c r="C344" s="51" t="s">
        <v>378</v>
      </c>
      <c r="D344" s="52" t="s">
        <v>334</v>
      </c>
      <c r="E344" s="53" t="s">
        <v>50</v>
      </c>
      <c r="F344" s="347">
        <f t="shared" si="43"/>
        <v>1</v>
      </c>
      <c r="G344" s="51"/>
      <c r="H344" s="263">
        <f t="shared" si="44"/>
        <v>0</v>
      </c>
    </row>
    <row r="345" spans="1:8" ht="16.5" customHeight="1" x14ac:dyDescent="0.3">
      <c r="A345" s="427"/>
      <c r="B345" s="59" t="s">
        <v>81</v>
      </c>
      <c r="C345" s="51" t="s">
        <v>315</v>
      </c>
      <c r="D345" s="52" t="s">
        <v>749</v>
      </c>
      <c r="E345" s="53" t="s">
        <v>50</v>
      </c>
      <c r="F345" s="347">
        <f t="shared" si="43"/>
        <v>1</v>
      </c>
      <c r="G345" s="51"/>
      <c r="H345" s="263">
        <f t="shared" si="44"/>
        <v>0</v>
      </c>
    </row>
    <row r="346" spans="1:8" ht="16.5" customHeight="1" x14ac:dyDescent="0.3">
      <c r="A346" s="427"/>
      <c r="B346" s="59" t="s">
        <v>82</v>
      </c>
      <c r="C346" s="51" t="s">
        <v>386</v>
      </c>
      <c r="D346" s="52" t="s">
        <v>336</v>
      </c>
      <c r="E346" s="53" t="s">
        <v>50</v>
      </c>
      <c r="F346" s="347">
        <f t="shared" si="43"/>
        <v>1</v>
      </c>
      <c r="G346" s="51"/>
      <c r="H346" s="263">
        <f t="shared" si="44"/>
        <v>0</v>
      </c>
    </row>
    <row r="347" spans="1:8" ht="16.5" customHeight="1" x14ac:dyDescent="0.3">
      <c r="A347" s="427"/>
      <c r="B347" s="59" t="s">
        <v>83</v>
      </c>
      <c r="C347" s="51" t="s">
        <v>387</v>
      </c>
      <c r="D347" s="52" t="s">
        <v>337</v>
      </c>
      <c r="E347" s="53" t="s">
        <v>50</v>
      </c>
      <c r="F347" s="347">
        <f t="shared" si="43"/>
        <v>1</v>
      </c>
      <c r="G347" s="51"/>
      <c r="H347" s="263">
        <f t="shared" si="44"/>
        <v>0</v>
      </c>
    </row>
    <row r="348" spans="1:8" ht="16.5" customHeight="1" x14ac:dyDescent="0.3">
      <c r="A348" s="427"/>
      <c r="B348" s="59" t="s">
        <v>84</v>
      </c>
      <c r="C348" s="51" t="s">
        <v>392</v>
      </c>
      <c r="D348" s="52" t="s">
        <v>750</v>
      </c>
      <c r="E348" s="53" t="s">
        <v>50</v>
      </c>
      <c r="F348" s="347">
        <f t="shared" si="43"/>
        <v>1</v>
      </c>
      <c r="G348" s="51"/>
      <c r="H348" s="263">
        <f t="shared" si="44"/>
        <v>0</v>
      </c>
    </row>
    <row r="349" spans="1:8" ht="16.5" customHeight="1" x14ac:dyDescent="0.3">
      <c r="A349" s="427"/>
      <c r="B349" s="59" t="s">
        <v>149</v>
      </c>
      <c r="C349" s="51" t="s">
        <v>393</v>
      </c>
      <c r="D349" s="52" t="s">
        <v>751</v>
      </c>
      <c r="E349" s="53" t="s">
        <v>50</v>
      </c>
      <c r="F349" s="347">
        <f t="shared" si="43"/>
        <v>1</v>
      </c>
      <c r="G349" s="51"/>
      <c r="H349" s="263">
        <f t="shared" si="44"/>
        <v>0</v>
      </c>
    </row>
    <row r="350" spans="1:8" ht="16.5" customHeight="1" thickBot="1" x14ac:dyDescent="0.35">
      <c r="A350" s="427"/>
      <c r="B350" s="59" t="s">
        <v>150</v>
      </c>
      <c r="C350" s="51" t="s">
        <v>391</v>
      </c>
      <c r="D350" s="52" t="s">
        <v>748</v>
      </c>
      <c r="E350" s="53" t="s">
        <v>50</v>
      </c>
      <c r="F350" s="347">
        <f t="shared" si="43"/>
        <v>1</v>
      </c>
      <c r="G350" s="51"/>
      <c r="H350" s="263">
        <f t="shared" si="44"/>
        <v>0</v>
      </c>
    </row>
    <row r="351" spans="1:8" ht="14.4" thickTop="1" x14ac:dyDescent="0.3">
      <c r="A351" s="257"/>
      <c r="B351" s="124"/>
      <c r="C351" s="125"/>
      <c r="D351" s="125" t="s">
        <v>453</v>
      </c>
      <c r="E351" s="125"/>
      <c r="F351" s="126"/>
      <c r="G351" s="126"/>
      <c r="H351" s="127"/>
    </row>
    <row r="352" spans="1:8" ht="17.25" customHeight="1" x14ac:dyDescent="0.3">
      <c r="A352" s="424"/>
      <c r="B352" s="211" t="s">
        <v>885</v>
      </c>
      <c r="C352" s="212" t="s">
        <v>806</v>
      </c>
      <c r="D352" s="213"/>
      <c r="E352" s="212"/>
      <c r="F352" s="212"/>
      <c r="G352" s="212"/>
      <c r="H352" s="214"/>
    </row>
    <row r="353" spans="1:8" ht="16.5" customHeight="1" x14ac:dyDescent="0.3">
      <c r="A353" s="427"/>
      <c r="B353" s="59" t="s">
        <v>44</v>
      </c>
      <c r="C353" s="51" t="s">
        <v>200</v>
      </c>
      <c r="D353" s="52" t="s">
        <v>752</v>
      </c>
      <c r="E353" s="53" t="s">
        <v>50</v>
      </c>
      <c r="F353" s="347">
        <v>1</v>
      </c>
      <c r="G353" s="51"/>
      <c r="H353" s="263">
        <f>F353*G353</f>
        <v>0</v>
      </c>
    </row>
    <row r="354" spans="1:8" ht="17.25" customHeight="1" x14ac:dyDescent="0.3">
      <c r="A354" s="424"/>
      <c r="B354" s="113" t="s">
        <v>886</v>
      </c>
      <c r="C354" s="217" t="s">
        <v>807</v>
      </c>
      <c r="D354" s="217"/>
      <c r="E354" s="216"/>
      <c r="F354" s="216"/>
      <c r="G354" s="216"/>
      <c r="H354" s="218"/>
    </row>
    <row r="355" spans="1:8" ht="16.5" customHeight="1" x14ac:dyDescent="0.3">
      <c r="A355" s="427"/>
      <c r="B355" s="59" t="s">
        <v>44</v>
      </c>
      <c r="C355" s="51" t="s">
        <v>378</v>
      </c>
      <c r="D355" s="52" t="s">
        <v>334</v>
      </c>
      <c r="E355" s="53" t="s">
        <v>50</v>
      </c>
      <c r="F355" s="347">
        <v>1</v>
      </c>
      <c r="G355" s="51"/>
      <c r="H355" s="263">
        <f>F355*G355</f>
        <v>0</v>
      </c>
    </row>
    <row r="356" spans="1:8" ht="16.5" customHeight="1" x14ac:dyDescent="0.3">
      <c r="A356" s="427"/>
      <c r="B356" s="59" t="s">
        <v>47</v>
      </c>
      <c r="C356" s="51" t="s">
        <v>201</v>
      </c>
      <c r="D356" s="52" t="s">
        <v>753</v>
      </c>
      <c r="E356" s="53" t="s">
        <v>50</v>
      </c>
      <c r="F356" s="347">
        <v>1</v>
      </c>
      <c r="G356" s="51"/>
      <c r="H356" s="263">
        <f>F356*G356</f>
        <v>0</v>
      </c>
    </row>
    <row r="357" spans="1:8" ht="17.25" customHeight="1" x14ac:dyDescent="0.3">
      <c r="A357" s="424"/>
      <c r="B357" s="211" t="s">
        <v>887</v>
      </c>
      <c r="C357" s="212" t="s">
        <v>808</v>
      </c>
      <c r="D357" s="213"/>
      <c r="E357" s="212"/>
      <c r="F357" s="212"/>
      <c r="G357" s="212"/>
      <c r="H357" s="214"/>
    </row>
    <row r="358" spans="1:8" ht="16.5" customHeight="1" x14ac:dyDescent="0.3">
      <c r="A358" s="427"/>
      <c r="B358" s="59" t="s">
        <v>44</v>
      </c>
      <c r="C358" s="51" t="s">
        <v>780</v>
      </c>
      <c r="D358" s="52" t="s">
        <v>754</v>
      </c>
      <c r="E358" s="53" t="s">
        <v>46</v>
      </c>
      <c r="F358" s="347">
        <v>1</v>
      </c>
      <c r="G358" s="51"/>
      <c r="H358" s="263">
        <f>F358*G358</f>
        <v>0</v>
      </c>
    </row>
    <row r="359" spans="1:8" ht="16.5" customHeight="1" x14ac:dyDescent="0.3">
      <c r="A359" s="427"/>
      <c r="B359" s="59" t="s">
        <v>47</v>
      </c>
      <c r="C359" s="51" t="s">
        <v>781</v>
      </c>
      <c r="D359" s="52" t="s">
        <v>755</v>
      </c>
      <c r="E359" s="53" t="s">
        <v>46</v>
      </c>
      <c r="F359" s="347">
        <v>1</v>
      </c>
      <c r="G359" s="51"/>
      <c r="H359" s="263">
        <f>F359*G359</f>
        <v>0</v>
      </c>
    </row>
    <row r="360" spans="1:8" ht="17.25" customHeight="1" x14ac:dyDescent="0.3">
      <c r="A360" s="424"/>
      <c r="B360" s="211" t="s">
        <v>888</v>
      </c>
      <c r="C360" s="212" t="s">
        <v>809</v>
      </c>
      <c r="D360" s="213"/>
      <c r="E360" s="212"/>
      <c r="F360" s="212"/>
      <c r="G360" s="212"/>
      <c r="H360" s="214"/>
    </row>
    <row r="361" spans="1:8" ht="16.5" customHeight="1" x14ac:dyDescent="0.3">
      <c r="A361" s="427"/>
      <c r="B361" s="59" t="s">
        <v>44</v>
      </c>
      <c r="C361" s="51" t="s">
        <v>784</v>
      </c>
      <c r="D361" s="52" t="s">
        <v>785</v>
      </c>
      <c r="E361" s="53" t="s">
        <v>50</v>
      </c>
      <c r="F361" s="347">
        <v>1</v>
      </c>
      <c r="G361" s="51"/>
      <c r="H361" s="263">
        <f>F361*G361</f>
        <v>0</v>
      </c>
    </row>
    <row r="362" spans="1:8" ht="16.5" customHeight="1" x14ac:dyDescent="0.3">
      <c r="A362" s="77"/>
      <c r="B362" s="59" t="s">
        <v>47</v>
      </c>
      <c r="C362" s="51" t="s">
        <v>786</v>
      </c>
      <c r="D362" s="70" t="s">
        <v>787</v>
      </c>
      <c r="E362" s="53" t="s">
        <v>50</v>
      </c>
      <c r="F362" s="347">
        <v>1</v>
      </c>
      <c r="G362" s="51"/>
      <c r="H362" s="263">
        <f>F362*G362</f>
        <v>0</v>
      </c>
    </row>
    <row r="363" spans="1:8" ht="41.4" x14ac:dyDescent="0.3">
      <c r="A363" s="77"/>
      <c r="B363" s="78" t="s">
        <v>48</v>
      </c>
      <c r="C363" s="64" t="s">
        <v>788</v>
      </c>
      <c r="D363" s="70" t="s">
        <v>789</v>
      </c>
      <c r="E363" s="53" t="s">
        <v>50</v>
      </c>
      <c r="F363" s="347">
        <v>1</v>
      </c>
      <c r="G363" s="51"/>
      <c r="H363" s="263">
        <f>F363*G363</f>
        <v>0</v>
      </c>
    </row>
    <row r="364" spans="1:8" ht="16.5" customHeight="1" x14ac:dyDescent="0.3">
      <c r="A364" s="427"/>
      <c r="B364" s="59" t="s">
        <v>49</v>
      </c>
      <c r="C364" s="51" t="s">
        <v>790</v>
      </c>
      <c r="D364" s="52" t="s">
        <v>791</v>
      </c>
      <c r="E364" s="53" t="s">
        <v>50</v>
      </c>
      <c r="F364" s="347">
        <v>1</v>
      </c>
      <c r="G364" s="51"/>
      <c r="H364" s="263">
        <f>F364*G364</f>
        <v>0</v>
      </c>
    </row>
    <row r="365" spans="1:8" ht="17.25" customHeight="1" x14ac:dyDescent="0.3">
      <c r="A365" s="424"/>
      <c r="B365" s="211" t="s">
        <v>889</v>
      </c>
      <c r="C365" s="212" t="s">
        <v>810</v>
      </c>
      <c r="D365" s="213"/>
      <c r="E365" s="212"/>
      <c r="F365" s="212"/>
      <c r="G365" s="212"/>
      <c r="H365" s="214"/>
    </row>
    <row r="366" spans="1:8" ht="16.5" customHeight="1" thickBot="1" x14ac:dyDescent="0.35">
      <c r="A366" s="427"/>
      <c r="B366" s="59" t="s">
        <v>44</v>
      </c>
      <c r="C366" s="51" t="s">
        <v>17</v>
      </c>
      <c r="D366" s="52" t="s">
        <v>756</v>
      </c>
      <c r="E366" s="53" t="s">
        <v>50</v>
      </c>
      <c r="F366" s="347">
        <v>1</v>
      </c>
      <c r="G366" s="51"/>
      <c r="H366" s="263">
        <f>F366*G366</f>
        <v>0</v>
      </c>
    </row>
    <row r="367" spans="1:8" s="28" customFormat="1" ht="14.4" thickBot="1" x14ac:dyDescent="0.3">
      <c r="A367" s="323"/>
      <c r="B367" s="226" t="s">
        <v>782</v>
      </c>
      <c r="C367" s="227"/>
      <c r="D367" s="227"/>
      <c r="E367" s="227"/>
      <c r="F367" s="228"/>
      <c r="G367" s="229"/>
      <c r="H367" s="422"/>
    </row>
    <row r="368" spans="1:8" ht="14.4" thickTop="1" x14ac:dyDescent="0.3">
      <c r="A368" s="257"/>
      <c r="B368" s="11"/>
      <c r="C368" s="1"/>
      <c r="D368" s="1"/>
      <c r="E368" s="1"/>
      <c r="F368" s="5"/>
      <c r="G368" s="18"/>
      <c r="H368" s="18"/>
    </row>
  </sheetData>
  <phoneticPr fontId="3" type="noConversion"/>
  <conditionalFormatting sqref="F18">
    <cfRule type="expression" dxfId="227" priority="909" stopIfTrue="1">
      <formula>$F18&gt;0</formula>
    </cfRule>
  </conditionalFormatting>
  <conditionalFormatting sqref="F23">
    <cfRule type="expression" dxfId="226" priority="931" stopIfTrue="1">
      <formula>$F23&gt;0</formula>
    </cfRule>
  </conditionalFormatting>
  <conditionalFormatting sqref="F15">
    <cfRule type="expression" dxfId="225" priority="908" stopIfTrue="1">
      <formula>$F15&gt;0</formula>
    </cfRule>
  </conditionalFormatting>
  <conditionalFormatting sqref="F27:F28 F93:F104 F161:F169 F177:F191 F274:F284 F355:F356 F193:F195 F197 F199:F221 F72:F87 F330:F350 F142:F148 F286 F19:F20 F227:F231">
    <cfRule type="cellIs" dxfId="224" priority="906" operator="greaterThan">
      <formula>0</formula>
    </cfRule>
  </conditionalFormatting>
  <conditionalFormatting sqref="D19">
    <cfRule type="expression" dxfId="223" priority="904" stopIfTrue="1">
      <formula>#REF!+#REF!+#REF!+#REF!+#REF!+#REF!+#REF!+#REF!&gt;1</formula>
    </cfRule>
  </conditionalFormatting>
  <conditionalFormatting sqref="D20">
    <cfRule type="expression" dxfId="222" priority="899" stopIfTrue="1">
      <formula>#REF!+#REF!+#REF!+#REF!+#REF!+#REF!+#REF!+#REF!&gt;1</formula>
    </cfRule>
  </conditionalFormatting>
  <conditionalFormatting sqref="F20">
    <cfRule type="expression" dxfId="221" priority="2309" stopIfTrue="1">
      <formula>#REF!&gt;0</formula>
    </cfRule>
  </conditionalFormatting>
  <conditionalFormatting sqref="F19">
    <cfRule type="expression" dxfId="220" priority="2420" stopIfTrue="1">
      <formula>#REF!&gt;0</formula>
    </cfRule>
  </conditionalFormatting>
  <conditionalFormatting sqref="F16">
    <cfRule type="expression" dxfId="219" priority="875" stopIfTrue="1">
      <formula>$F16&gt;0</formula>
    </cfRule>
  </conditionalFormatting>
  <conditionalFormatting sqref="F24">
    <cfRule type="cellIs" dxfId="218" priority="871" operator="greaterThan">
      <formula>0</formula>
    </cfRule>
  </conditionalFormatting>
  <conditionalFormatting sqref="F24">
    <cfRule type="cellIs" dxfId="217" priority="870" operator="greaterThan">
      <formula>0</formula>
    </cfRule>
  </conditionalFormatting>
  <conditionalFormatting sqref="F24 F27:F28 F93:F104 F161:F169 F177:F191 F274:F284 F355:F356 F193:F195 F197 F199:F221 F72:F87 F330:F349 F142:F148 F286 F227:F231">
    <cfRule type="expression" dxfId="216" priority="872" stopIfTrue="1">
      <formula>#REF!&gt;0</formula>
    </cfRule>
  </conditionalFormatting>
  <conditionalFormatting sqref="F30:F40">
    <cfRule type="cellIs" dxfId="215" priority="847" operator="greaterThan">
      <formula>0</formula>
    </cfRule>
  </conditionalFormatting>
  <conditionalFormatting sqref="F30:F40">
    <cfRule type="cellIs" dxfId="214" priority="846" operator="greaterThan">
      <formula>0</formula>
    </cfRule>
  </conditionalFormatting>
  <conditionalFormatting sqref="F30:F40">
    <cfRule type="expression" dxfId="213" priority="848" stopIfTrue="1">
      <formula>#REF!&gt;0</formula>
    </cfRule>
  </conditionalFormatting>
  <conditionalFormatting sqref="F223:F224">
    <cfRule type="cellIs" dxfId="212" priority="721" operator="greaterThan">
      <formula>0</formula>
    </cfRule>
  </conditionalFormatting>
  <conditionalFormatting sqref="F70">
    <cfRule type="cellIs" dxfId="211" priority="797" operator="greaterThan">
      <formula>0</formula>
    </cfRule>
  </conditionalFormatting>
  <conditionalFormatting sqref="F70">
    <cfRule type="cellIs" dxfId="210" priority="796" operator="greaterThan">
      <formula>0</formula>
    </cfRule>
  </conditionalFormatting>
  <conditionalFormatting sqref="F70">
    <cfRule type="expression" dxfId="209" priority="798" stopIfTrue="1">
      <formula>#REF!&gt;0</formula>
    </cfRule>
  </conditionalFormatting>
  <conditionalFormatting sqref="F89:F91">
    <cfRule type="cellIs" dxfId="208" priority="781" operator="greaterThan">
      <formula>0</formula>
    </cfRule>
  </conditionalFormatting>
  <conditionalFormatting sqref="F89:F91">
    <cfRule type="cellIs" dxfId="207" priority="780" operator="greaterThan">
      <formula>0</formula>
    </cfRule>
  </conditionalFormatting>
  <conditionalFormatting sqref="F89:F91">
    <cfRule type="expression" dxfId="206" priority="782" stopIfTrue="1">
      <formula>#REF!&gt;0</formula>
    </cfRule>
  </conditionalFormatting>
  <conditionalFormatting sqref="F223:F224">
    <cfRule type="cellIs" dxfId="205" priority="722" operator="greaterThan">
      <formula>0</formula>
    </cfRule>
  </conditionalFormatting>
  <conditionalFormatting sqref="F223:F224">
    <cfRule type="expression" dxfId="204" priority="723" stopIfTrue="1">
      <formula>#REF!&gt;0</formula>
    </cfRule>
  </conditionalFormatting>
  <conditionalFormatting sqref="F193:F195">
    <cfRule type="cellIs" dxfId="203" priority="698" operator="greaterThan">
      <formula>0</formula>
    </cfRule>
  </conditionalFormatting>
  <conditionalFormatting sqref="F193:F195">
    <cfRule type="cellIs" dxfId="202" priority="697" operator="greaterThan">
      <formula>0</formula>
    </cfRule>
  </conditionalFormatting>
  <conditionalFormatting sqref="F193:F195">
    <cfRule type="expression" dxfId="201" priority="699" stopIfTrue="1">
      <formula>#REF!&gt;0</formula>
    </cfRule>
  </conditionalFormatting>
  <conditionalFormatting sqref="F142:F148">
    <cfRule type="cellIs" dxfId="200" priority="690" operator="greaterThan">
      <formula>0</formula>
    </cfRule>
  </conditionalFormatting>
  <conditionalFormatting sqref="F142:F148">
    <cfRule type="cellIs" dxfId="199" priority="689" operator="greaterThan">
      <formula>0</formula>
    </cfRule>
  </conditionalFormatting>
  <conditionalFormatting sqref="F142:F148">
    <cfRule type="expression" dxfId="198" priority="691" stopIfTrue="1">
      <formula>#REF!&gt;0</formula>
    </cfRule>
  </conditionalFormatting>
  <conditionalFormatting sqref="F197">
    <cfRule type="cellIs" dxfId="197" priority="634" operator="greaterThan">
      <formula>0</formula>
    </cfRule>
  </conditionalFormatting>
  <conditionalFormatting sqref="F197">
    <cfRule type="cellIs" dxfId="196" priority="633" operator="greaterThan">
      <formula>0</formula>
    </cfRule>
  </conditionalFormatting>
  <conditionalFormatting sqref="F197">
    <cfRule type="expression" dxfId="195" priority="635" stopIfTrue="1">
      <formula>#REF!&gt;0</formula>
    </cfRule>
  </conditionalFormatting>
  <conditionalFormatting sqref="F353">
    <cfRule type="cellIs" dxfId="194" priority="450" operator="greaterThan">
      <formula>0</formula>
    </cfRule>
  </conditionalFormatting>
  <conditionalFormatting sqref="F353">
    <cfRule type="cellIs" dxfId="193" priority="449" operator="greaterThan">
      <formula>0</formula>
    </cfRule>
  </conditionalFormatting>
  <conditionalFormatting sqref="F353">
    <cfRule type="expression" dxfId="192" priority="451" stopIfTrue="1">
      <formula>#REF!&gt;0</formula>
    </cfRule>
  </conditionalFormatting>
  <conditionalFormatting sqref="F358:F359">
    <cfRule type="cellIs" dxfId="191" priority="434" operator="greaterThan">
      <formula>0</formula>
    </cfRule>
  </conditionalFormatting>
  <conditionalFormatting sqref="F358:F359">
    <cfRule type="cellIs" dxfId="190" priority="433" operator="greaterThan">
      <formula>0</formula>
    </cfRule>
  </conditionalFormatting>
  <conditionalFormatting sqref="F358:F359">
    <cfRule type="expression" dxfId="189" priority="435" stopIfTrue="1">
      <formula>#REF!&gt;0</formula>
    </cfRule>
  </conditionalFormatting>
  <conditionalFormatting sqref="F366">
    <cfRule type="cellIs" dxfId="188" priority="401" operator="greaterThan">
      <formula>0</formula>
    </cfRule>
  </conditionalFormatting>
  <conditionalFormatting sqref="F366">
    <cfRule type="cellIs" dxfId="187" priority="402" operator="greaterThan">
      <formula>0</formula>
    </cfRule>
  </conditionalFormatting>
  <conditionalFormatting sqref="F366">
    <cfRule type="expression" dxfId="186" priority="403" stopIfTrue="1">
      <formula>#REF!&gt;0</formula>
    </cfRule>
  </conditionalFormatting>
  <conditionalFormatting sqref="F42">
    <cfRule type="cellIs" dxfId="185" priority="386" operator="greaterThan">
      <formula>0</formula>
    </cfRule>
  </conditionalFormatting>
  <conditionalFormatting sqref="F42">
    <cfRule type="cellIs" dxfId="184" priority="385" operator="greaterThan">
      <formula>0</formula>
    </cfRule>
  </conditionalFormatting>
  <conditionalFormatting sqref="F42">
    <cfRule type="expression" dxfId="183" priority="387" stopIfTrue="1">
      <formula>#REF!&gt;0</formula>
    </cfRule>
  </conditionalFormatting>
  <conditionalFormatting sqref="F53">
    <cfRule type="cellIs" dxfId="182" priority="383" operator="greaterThan">
      <formula>0</formula>
    </cfRule>
  </conditionalFormatting>
  <conditionalFormatting sqref="F53">
    <cfRule type="cellIs" dxfId="181" priority="382" operator="greaterThan">
      <formula>0</formula>
    </cfRule>
  </conditionalFormatting>
  <conditionalFormatting sqref="F53">
    <cfRule type="expression" dxfId="180" priority="384" stopIfTrue="1">
      <formula>#REF!&gt;0</formula>
    </cfRule>
  </conditionalFormatting>
  <conditionalFormatting sqref="F57">
    <cfRule type="cellIs" dxfId="179" priority="380" operator="greaterThan">
      <formula>0</formula>
    </cfRule>
  </conditionalFormatting>
  <conditionalFormatting sqref="F57">
    <cfRule type="cellIs" dxfId="178" priority="379" operator="greaterThan">
      <formula>0</formula>
    </cfRule>
  </conditionalFormatting>
  <conditionalFormatting sqref="F57">
    <cfRule type="expression" dxfId="177" priority="381" stopIfTrue="1">
      <formula>#REF!&gt;0</formula>
    </cfRule>
  </conditionalFormatting>
  <conditionalFormatting sqref="F61">
    <cfRule type="cellIs" dxfId="176" priority="377" operator="greaterThan">
      <formula>0</formula>
    </cfRule>
  </conditionalFormatting>
  <conditionalFormatting sqref="F61">
    <cfRule type="cellIs" dxfId="175" priority="376" operator="greaterThan">
      <formula>0</formula>
    </cfRule>
  </conditionalFormatting>
  <conditionalFormatting sqref="F61">
    <cfRule type="expression" dxfId="174" priority="378" stopIfTrue="1">
      <formula>#REF!&gt;0</formula>
    </cfRule>
  </conditionalFormatting>
  <conditionalFormatting sqref="F68">
    <cfRule type="cellIs" dxfId="173" priority="374" operator="greaterThan">
      <formula>0</formula>
    </cfRule>
  </conditionalFormatting>
  <conditionalFormatting sqref="F68">
    <cfRule type="cellIs" dxfId="172" priority="373" operator="greaterThan">
      <formula>0</formula>
    </cfRule>
  </conditionalFormatting>
  <conditionalFormatting sqref="F68">
    <cfRule type="expression" dxfId="171" priority="375" stopIfTrue="1">
      <formula>#REF!&gt;0</formula>
    </cfRule>
  </conditionalFormatting>
  <conditionalFormatting sqref="F106">
    <cfRule type="cellIs" dxfId="170" priority="368" operator="greaterThan">
      <formula>0</formula>
    </cfRule>
  </conditionalFormatting>
  <conditionalFormatting sqref="F106">
    <cfRule type="cellIs" dxfId="169" priority="367" operator="greaterThan">
      <formula>0</formula>
    </cfRule>
  </conditionalFormatting>
  <conditionalFormatting sqref="F106">
    <cfRule type="expression" dxfId="168" priority="369" stopIfTrue="1">
      <formula>#REF!&gt;0</formula>
    </cfRule>
  </conditionalFormatting>
  <conditionalFormatting sqref="F115">
    <cfRule type="cellIs" dxfId="167" priority="365" operator="greaterThan">
      <formula>0</formula>
    </cfRule>
  </conditionalFormatting>
  <conditionalFormatting sqref="F115">
    <cfRule type="cellIs" dxfId="166" priority="364" operator="greaterThan">
      <formula>0</formula>
    </cfRule>
  </conditionalFormatting>
  <conditionalFormatting sqref="F115">
    <cfRule type="expression" dxfId="165" priority="366" stopIfTrue="1">
      <formula>#REF!&gt;0</formula>
    </cfRule>
  </conditionalFormatting>
  <conditionalFormatting sqref="F126:F127">
    <cfRule type="cellIs" dxfId="164" priority="362" operator="greaterThan">
      <formula>0</formula>
    </cfRule>
  </conditionalFormatting>
  <conditionalFormatting sqref="F126:F127">
    <cfRule type="cellIs" dxfId="163" priority="361" operator="greaterThan">
      <formula>0</formula>
    </cfRule>
  </conditionalFormatting>
  <conditionalFormatting sqref="F126:F127">
    <cfRule type="expression" dxfId="162" priority="363" stopIfTrue="1">
      <formula>#REF!&gt;0</formula>
    </cfRule>
  </conditionalFormatting>
  <conditionalFormatting sqref="F129">
    <cfRule type="cellIs" dxfId="161" priority="359" operator="greaterThan">
      <formula>0</formula>
    </cfRule>
  </conditionalFormatting>
  <conditionalFormatting sqref="F129">
    <cfRule type="cellIs" dxfId="160" priority="358" operator="greaterThan">
      <formula>0</formula>
    </cfRule>
  </conditionalFormatting>
  <conditionalFormatting sqref="F129">
    <cfRule type="expression" dxfId="159" priority="360" stopIfTrue="1">
      <formula>#REF!&gt;0</formula>
    </cfRule>
  </conditionalFormatting>
  <conditionalFormatting sqref="F226">
    <cfRule type="cellIs" dxfId="158" priority="356" operator="greaterThan">
      <formula>0</formula>
    </cfRule>
  </conditionalFormatting>
  <conditionalFormatting sqref="F226">
    <cfRule type="cellIs" dxfId="157" priority="355" operator="greaterThan">
      <formula>0</formula>
    </cfRule>
  </conditionalFormatting>
  <conditionalFormatting sqref="F226">
    <cfRule type="expression" dxfId="156" priority="357" stopIfTrue="1">
      <formula>#REF!&gt;0</formula>
    </cfRule>
  </conditionalFormatting>
  <conditionalFormatting sqref="F233">
    <cfRule type="cellIs" dxfId="155" priority="353" operator="greaterThan">
      <formula>0</formula>
    </cfRule>
  </conditionalFormatting>
  <conditionalFormatting sqref="F233">
    <cfRule type="cellIs" dxfId="154" priority="352" operator="greaterThan">
      <formula>0</formula>
    </cfRule>
  </conditionalFormatting>
  <conditionalFormatting sqref="F233">
    <cfRule type="expression" dxfId="153" priority="354" stopIfTrue="1">
      <formula>#REF!&gt;0</formula>
    </cfRule>
  </conditionalFormatting>
  <conditionalFormatting sqref="F150">
    <cfRule type="cellIs" dxfId="152" priority="350" operator="greaterThan">
      <formula>0</formula>
    </cfRule>
  </conditionalFormatting>
  <conditionalFormatting sqref="F150">
    <cfRule type="cellIs" dxfId="151" priority="349" operator="greaterThan">
      <formula>0</formula>
    </cfRule>
  </conditionalFormatting>
  <conditionalFormatting sqref="F150">
    <cfRule type="expression" dxfId="150" priority="351" stopIfTrue="1">
      <formula>#REF!&gt;0</formula>
    </cfRule>
  </conditionalFormatting>
  <conditionalFormatting sqref="F152">
    <cfRule type="cellIs" dxfId="149" priority="347" operator="greaterThan">
      <formula>0</formula>
    </cfRule>
  </conditionalFormatting>
  <conditionalFormatting sqref="F152">
    <cfRule type="cellIs" dxfId="148" priority="346" operator="greaterThan">
      <formula>0</formula>
    </cfRule>
  </conditionalFormatting>
  <conditionalFormatting sqref="F152">
    <cfRule type="expression" dxfId="147" priority="348" stopIfTrue="1">
      <formula>#REF!&gt;0</formula>
    </cfRule>
  </conditionalFormatting>
  <conditionalFormatting sqref="F160">
    <cfRule type="cellIs" dxfId="146" priority="344" operator="greaterThan">
      <formula>0</formula>
    </cfRule>
  </conditionalFormatting>
  <conditionalFormatting sqref="F160">
    <cfRule type="cellIs" dxfId="145" priority="343" operator="greaterThan">
      <formula>0</formula>
    </cfRule>
  </conditionalFormatting>
  <conditionalFormatting sqref="F160">
    <cfRule type="expression" dxfId="144" priority="345" stopIfTrue="1">
      <formula>#REF!&gt;0</formula>
    </cfRule>
  </conditionalFormatting>
  <conditionalFormatting sqref="F176">
    <cfRule type="cellIs" dxfId="143" priority="338" operator="greaterThan">
      <formula>0</formula>
    </cfRule>
  </conditionalFormatting>
  <conditionalFormatting sqref="F176">
    <cfRule type="cellIs" dxfId="142" priority="337" operator="greaterThan">
      <formula>0</formula>
    </cfRule>
  </conditionalFormatting>
  <conditionalFormatting sqref="F176">
    <cfRule type="expression" dxfId="141" priority="339" stopIfTrue="1">
      <formula>#REF!&gt;0</formula>
    </cfRule>
  </conditionalFormatting>
  <conditionalFormatting sqref="F199">
    <cfRule type="cellIs" dxfId="140" priority="335" operator="greaterThan">
      <formula>0</formula>
    </cfRule>
  </conditionalFormatting>
  <conditionalFormatting sqref="F199">
    <cfRule type="cellIs" dxfId="139" priority="334" operator="greaterThan">
      <formula>0</formula>
    </cfRule>
  </conditionalFormatting>
  <conditionalFormatting sqref="F199">
    <cfRule type="expression" dxfId="138" priority="336" stopIfTrue="1">
      <formula>#REF!&gt;0</formula>
    </cfRule>
  </conditionalFormatting>
  <conditionalFormatting sqref="F258">
    <cfRule type="cellIs" dxfId="137" priority="329" operator="greaterThan">
      <formula>0</formula>
    </cfRule>
  </conditionalFormatting>
  <conditionalFormatting sqref="F258">
    <cfRule type="cellIs" dxfId="136" priority="328" operator="greaterThan">
      <formula>0</formula>
    </cfRule>
  </conditionalFormatting>
  <conditionalFormatting sqref="F258">
    <cfRule type="expression" dxfId="135" priority="330" stopIfTrue="1">
      <formula>#REF!&gt;0</formula>
    </cfRule>
  </conditionalFormatting>
  <conditionalFormatting sqref="F288">
    <cfRule type="cellIs" dxfId="134" priority="311" operator="greaterThan">
      <formula>0</formula>
    </cfRule>
  </conditionalFormatting>
  <conditionalFormatting sqref="F288">
    <cfRule type="cellIs" dxfId="133" priority="310" operator="greaterThan">
      <formula>0</formula>
    </cfRule>
  </conditionalFormatting>
  <conditionalFormatting sqref="F288">
    <cfRule type="expression" dxfId="132" priority="312" stopIfTrue="1">
      <formula>#REF!&gt;0</formula>
    </cfRule>
  </conditionalFormatting>
  <conditionalFormatting sqref="F298">
    <cfRule type="cellIs" dxfId="131" priority="308" operator="greaterThan">
      <formula>0</formula>
    </cfRule>
  </conditionalFormatting>
  <conditionalFormatting sqref="F298">
    <cfRule type="cellIs" dxfId="130" priority="307" operator="greaterThan">
      <formula>0</formula>
    </cfRule>
  </conditionalFormatting>
  <conditionalFormatting sqref="F298">
    <cfRule type="expression" dxfId="129" priority="309" stopIfTrue="1">
      <formula>#REF!&gt;0</formula>
    </cfRule>
  </conditionalFormatting>
  <conditionalFormatting sqref="F307">
    <cfRule type="cellIs" dxfId="128" priority="296" operator="greaterThan">
      <formula>0</formula>
    </cfRule>
  </conditionalFormatting>
  <conditionalFormatting sqref="F307">
    <cfRule type="cellIs" dxfId="127" priority="295" operator="greaterThan">
      <formula>0</formula>
    </cfRule>
  </conditionalFormatting>
  <conditionalFormatting sqref="F307">
    <cfRule type="expression" dxfId="126" priority="297" stopIfTrue="1">
      <formula>#REF!&gt;0</formula>
    </cfRule>
  </conditionalFormatting>
  <conditionalFormatting sqref="F323">
    <cfRule type="cellIs" dxfId="125" priority="293" operator="greaterThan">
      <formula>0</formula>
    </cfRule>
  </conditionalFormatting>
  <conditionalFormatting sqref="F323">
    <cfRule type="cellIs" dxfId="124" priority="292" operator="greaterThan">
      <formula>0</formula>
    </cfRule>
  </conditionalFormatting>
  <conditionalFormatting sqref="F323">
    <cfRule type="expression" dxfId="123" priority="294" stopIfTrue="1">
      <formula>#REF!&gt;0</formula>
    </cfRule>
  </conditionalFormatting>
  <conditionalFormatting sqref="F329">
    <cfRule type="cellIs" dxfId="122" priority="287" operator="greaterThan">
      <formula>0</formula>
    </cfRule>
  </conditionalFormatting>
  <conditionalFormatting sqref="F329">
    <cfRule type="cellIs" dxfId="121" priority="286" operator="greaterThan">
      <formula>0</formula>
    </cfRule>
  </conditionalFormatting>
  <conditionalFormatting sqref="F329">
    <cfRule type="expression" dxfId="120" priority="288" stopIfTrue="1">
      <formula>#REF!&gt;0</formula>
    </cfRule>
  </conditionalFormatting>
  <conditionalFormatting sqref="F43:F51">
    <cfRule type="cellIs" dxfId="119" priority="275" operator="greaterThan">
      <formula>0</formula>
    </cfRule>
  </conditionalFormatting>
  <conditionalFormatting sqref="F43:F51">
    <cfRule type="cellIs" dxfId="118" priority="274" operator="greaterThan">
      <formula>0</formula>
    </cfRule>
  </conditionalFormatting>
  <conditionalFormatting sqref="F43:F51">
    <cfRule type="expression" dxfId="117" priority="276" stopIfTrue="1">
      <formula>#REF!&gt;0</formula>
    </cfRule>
  </conditionalFormatting>
  <conditionalFormatting sqref="F54:F55">
    <cfRule type="cellIs" dxfId="116" priority="272" operator="greaterThan">
      <formula>0</formula>
    </cfRule>
  </conditionalFormatting>
  <conditionalFormatting sqref="F54:F55">
    <cfRule type="cellIs" dxfId="115" priority="271" operator="greaterThan">
      <formula>0</formula>
    </cfRule>
  </conditionalFormatting>
  <conditionalFormatting sqref="F54:F55">
    <cfRule type="expression" dxfId="114" priority="273" stopIfTrue="1">
      <formula>#REF!&gt;0</formula>
    </cfRule>
  </conditionalFormatting>
  <conditionalFormatting sqref="F58:F59">
    <cfRule type="cellIs" dxfId="113" priority="269" operator="greaterThan">
      <formula>0</formula>
    </cfRule>
  </conditionalFormatting>
  <conditionalFormatting sqref="F58:F59">
    <cfRule type="cellIs" dxfId="112" priority="268" operator="greaterThan">
      <formula>0</formula>
    </cfRule>
  </conditionalFormatting>
  <conditionalFormatting sqref="F58:F59">
    <cfRule type="expression" dxfId="111" priority="270" stopIfTrue="1">
      <formula>#REF!&gt;0</formula>
    </cfRule>
  </conditionalFormatting>
  <conditionalFormatting sqref="F62:F66">
    <cfRule type="cellIs" dxfId="110" priority="266" operator="greaterThan">
      <formula>0</formula>
    </cfRule>
  </conditionalFormatting>
  <conditionalFormatting sqref="F62:F66">
    <cfRule type="cellIs" dxfId="109" priority="265" operator="greaterThan">
      <formula>0</formula>
    </cfRule>
  </conditionalFormatting>
  <conditionalFormatting sqref="F62:F66">
    <cfRule type="expression" dxfId="108" priority="267" stopIfTrue="1">
      <formula>#REF!&gt;0</formula>
    </cfRule>
  </conditionalFormatting>
  <conditionalFormatting sqref="F107:F113">
    <cfRule type="cellIs" dxfId="107" priority="260" operator="greaterThan">
      <formula>0</formula>
    </cfRule>
  </conditionalFormatting>
  <conditionalFormatting sqref="F107:F113">
    <cfRule type="cellIs" dxfId="106" priority="259" operator="greaterThan">
      <formula>0</formula>
    </cfRule>
  </conditionalFormatting>
  <conditionalFormatting sqref="F107:F113">
    <cfRule type="expression" dxfId="105" priority="261" stopIfTrue="1">
      <formula>#REF!&gt;0</formula>
    </cfRule>
  </conditionalFormatting>
  <conditionalFormatting sqref="F116:F124">
    <cfRule type="cellIs" dxfId="104" priority="257" operator="greaterThan">
      <formula>0</formula>
    </cfRule>
  </conditionalFormatting>
  <conditionalFormatting sqref="F116:F124">
    <cfRule type="cellIs" dxfId="103" priority="256" operator="greaterThan">
      <formula>0</formula>
    </cfRule>
  </conditionalFormatting>
  <conditionalFormatting sqref="F116:F124">
    <cfRule type="expression" dxfId="102" priority="258" stopIfTrue="1">
      <formula>#REF!&gt;0</formula>
    </cfRule>
  </conditionalFormatting>
  <conditionalFormatting sqref="F130:F140 F150 F152:F158 F160:F169 F171:F174 F176:F191 F193:F195 F197">
    <cfRule type="cellIs" dxfId="101" priority="254" operator="greaterThan">
      <formula>0</formula>
    </cfRule>
  </conditionalFormatting>
  <conditionalFormatting sqref="F130:F140 F150 F152:F158 F160:F169 F171:F174 F176:F191 F193:F195 F197">
    <cfRule type="cellIs" dxfId="100" priority="253" operator="greaterThan">
      <formula>0</formula>
    </cfRule>
  </conditionalFormatting>
  <conditionalFormatting sqref="F130:F140 F150 F152:F158 F160:F169 F171:F174 F176:F191 F193:F195 F197">
    <cfRule type="expression" dxfId="99" priority="255" stopIfTrue="1">
      <formula>#REF!&gt;0</formula>
    </cfRule>
  </conditionalFormatting>
  <conditionalFormatting sqref="F234:F247">
    <cfRule type="cellIs" dxfId="98" priority="248" operator="greaterThan">
      <formula>0</formula>
    </cfRule>
  </conditionalFormatting>
  <conditionalFormatting sqref="F234:F247">
    <cfRule type="cellIs" dxfId="97" priority="247" operator="greaterThan">
      <formula>0</formula>
    </cfRule>
  </conditionalFormatting>
  <conditionalFormatting sqref="F234:F247">
    <cfRule type="expression" dxfId="96" priority="249" stopIfTrue="1">
      <formula>#REF!&gt;0</formula>
    </cfRule>
  </conditionalFormatting>
  <conditionalFormatting sqref="F153:F158">
    <cfRule type="cellIs" dxfId="95" priority="242" operator="greaterThan">
      <formula>0</formula>
    </cfRule>
  </conditionalFormatting>
  <conditionalFormatting sqref="F153:F158">
    <cfRule type="cellIs" dxfId="94" priority="241" operator="greaterThan">
      <formula>0</formula>
    </cfRule>
  </conditionalFormatting>
  <conditionalFormatting sqref="F153:F158">
    <cfRule type="expression" dxfId="93" priority="243" stopIfTrue="1">
      <formula>#REF!&gt;0</formula>
    </cfRule>
  </conditionalFormatting>
  <conditionalFormatting sqref="F171:F174">
    <cfRule type="cellIs" dxfId="92" priority="236" operator="greaterThan">
      <formula>0</formula>
    </cfRule>
  </conditionalFormatting>
  <conditionalFormatting sqref="F171:F174">
    <cfRule type="cellIs" dxfId="91" priority="235" operator="greaterThan">
      <formula>0</formula>
    </cfRule>
  </conditionalFormatting>
  <conditionalFormatting sqref="F171:F174">
    <cfRule type="expression" dxfId="90" priority="237" stopIfTrue="1">
      <formula>#REF!&gt;0</formula>
    </cfRule>
  </conditionalFormatting>
  <conditionalFormatting sqref="F260:F271">
    <cfRule type="cellIs" dxfId="89" priority="224" operator="greaterThan">
      <formula>0</formula>
    </cfRule>
  </conditionalFormatting>
  <conditionalFormatting sqref="F260:F271">
    <cfRule type="cellIs" dxfId="88" priority="223" operator="greaterThan">
      <formula>0</formula>
    </cfRule>
  </conditionalFormatting>
  <conditionalFormatting sqref="F260:F271">
    <cfRule type="expression" dxfId="87" priority="225" stopIfTrue="1">
      <formula>#REF!&gt;0</formula>
    </cfRule>
  </conditionalFormatting>
  <conditionalFormatting sqref="F289:F294">
    <cfRule type="cellIs" dxfId="86" priority="212" operator="greaterThan">
      <formula>0</formula>
    </cfRule>
  </conditionalFormatting>
  <conditionalFormatting sqref="F289:F294">
    <cfRule type="cellIs" dxfId="85" priority="211" operator="greaterThan">
      <formula>0</formula>
    </cfRule>
  </conditionalFormatting>
  <conditionalFormatting sqref="F289:F294">
    <cfRule type="expression" dxfId="84" priority="213" stopIfTrue="1">
      <formula>#REF!&gt;0</formula>
    </cfRule>
  </conditionalFormatting>
  <conditionalFormatting sqref="F299:F304">
    <cfRule type="cellIs" dxfId="83" priority="209" operator="greaterThan">
      <formula>0</formula>
    </cfRule>
  </conditionalFormatting>
  <conditionalFormatting sqref="F299:F304">
    <cfRule type="cellIs" dxfId="82" priority="208" operator="greaterThan">
      <formula>0</formula>
    </cfRule>
  </conditionalFormatting>
  <conditionalFormatting sqref="F299:F304">
    <cfRule type="expression" dxfId="81" priority="210" stopIfTrue="1">
      <formula>#REF!&gt;0</formula>
    </cfRule>
  </conditionalFormatting>
  <conditionalFormatting sqref="F308:F321">
    <cfRule type="cellIs" dxfId="80" priority="203" operator="greaterThan">
      <formula>0</formula>
    </cfRule>
  </conditionalFormatting>
  <conditionalFormatting sqref="F308:F321">
    <cfRule type="cellIs" dxfId="79" priority="202" operator="greaterThan">
      <formula>0</formula>
    </cfRule>
  </conditionalFormatting>
  <conditionalFormatting sqref="F308:F321">
    <cfRule type="expression" dxfId="78" priority="204" stopIfTrue="1">
      <formula>#REF!&gt;0</formula>
    </cfRule>
  </conditionalFormatting>
  <conditionalFormatting sqref="F324:F327">
    <cfRule type="cellIs" dxfId="77" priority="200" operator="greaterThan">
      <formula>0</formula>
    </cfRule>
  </conditionalFormatting>
  <conditionalFormatting sqref="F324:F327">
    <cfRule type="cellIs" dxfId="76" priority="199" operator="greaterThan">
      <formula>0</formula>
    </cfRule>
  </conditionalFormatting>
  <conditionalFormatting sqref="F324:F327">
    <cfRule type="expression" dxfId="75" priority="201" stopIfTrue="1">
      <formula>#REF!&gt;0</formula>
    </cfRule>
  </conditionalFormatting>
  <conditionalFormatting sqref="F361:F364">
    <cfRule type="cellIs" dxfId="74" priority="173" operator="greaterThan">
      <formula>0</formula>
    </cfRule>
  </conditionalFormatting>
  <conditionalFormatting sqref="F361:F364">
    <cfRule type="cellIs" dxfId="73" priority="172" operator="greaterThan">
      <formula>0</formula>
    </cfRule>
  </conditionalFormatting>
  <conditionalFormatting sqref="F361:F364">
    <cfRule type="expression" dxfId="72" priority="174" stopIfTrue="1">
      <formula>#REF!&gt;0</formula>
    </cfRule>
  </conditionalFormatting>
  <conditionalFormatting sqref="F350">
    <cfRule type="expression" dxfId="71" priority="128" stopIfTrue="1">
      <formula>#REF!&gt;0</formula>
    </cfRule>
  </conditionalFormatting>
  <conditionalFormatting sqref="F25">
    <cfRule type="expression" dxfId="70" priority="127" stopIfTrue="1">
      <formula>$F25&gt;0</formula>
    </cfRule>
  </conditionalFormatting>
  <conditionalFormatting sqref="F69">
    <cfRule type="expression" dxfId="69" priority="126" stopIfTrue="1">
      <formula>$F69&gt;0</formula>
    </cfRule>
  </conditionalFormatting>
  <conditionalFormatting sqref="F71">
    <cfRule type="cellIs" dxfId="68" priority="123" operator="greaterThan">
      <formula>0</formula>
    </cfRule>
  </conditionalFormatting>
  <conditionalFormatting sqref="F222">
    <cfRule type="expression" dxfId="67" priority="118" stopIfTrue="1">
      <formula>$F222&gt;0</formula>
    </cfRule>
  </conditionalFormatting>
  <conditionalFormatting sqref="F88">
    <cfRule type="expression" dxfId="66" priority="120" stopIfTrue="1">
      <formula>$F88&gt;0</formula>
    </cfRule>
  </conditionalFormatting>
  <conditionalFormatting sqref="F92">
    <cfRule type="cellIs" dxfId="65" priority="119" operator="greaterThan">
      <formula>0</formula>
    </cfRule>
  </conditionalFormatting>
  <conditionalFormatting sqref="F141">
    <cfRule type="expression" dxfId="64" priority="117" stopIfTrue="1">
      <formula>$F141&gt;0</formula>
    </cfRule>
  </conditionalFormatting>
  <conditionalFormatting sqref="F105">
    <cfRule type="cellIs" dxfId="63" priority="113" operator="greaterThan">
      <formula>0</formula>
    </cfRule>
    <cfRule type="cellIs" dxfId="62" priority="114" operator="greaterThan">
      <formula>0</formula>
    </cfRule>
  </conditionalFormatting>
  <conditionalFormatting sqref="F114">
    <cfRule type="cellIs" dxfId="61" priority="111" operator="greaterThan">
      <formula>0</formula>
    </cfRule>
    <cfRule type="cellIs" dxfId="60" priority="112" operator="greaterThan">
      <formula>0</formula>
    </cfRule>
  </conditionalFormatting>
  <conditionalFormatting sqref="F125">
    <cfRule type="cellIs" dxfId="59" priority="109" operator="greaterThan">
      <formula>0</formula>
    </cfRule>
    <cfRule type="cellIs" dxfId="58" priority="110" operator="greaterThan">
      <formula>0</formula>
    </cfRule>
  </conditionalFormatting>
  <conditionalFormatting sqref="F128">
    <cfRule type="cellIs" dxfId="57" priority="107" operator="greaterThan">
      <formula>0</formula>
    </cfRule>
    <cfRule type="cellIs" dxfId="56" priority="108" operator="greaterThan">
      <formula>0</formula>
    </cfRule>
  </conditionalFormatting>
  <conditionalFormatting sqref="F149">
    <cfRule type="cellIs" dxfId="55" priority="106" operator="greaterThan">
      <formula>0</formula>
    </cfRule>
  </conditionalFormatting>
  <conditionalFormatting sqref="F151">
    <cfRule type="cellIs" dxfId="54" priority="104" operator="greaterThan">
      <formula>0</formula>
    </cfRule>
    <cfRule type="cellIs" dxfId="53" priority="105" operator="greaterThan">
      <formula>0</formula>
    </cfRule>
  </conditionalFormatting>
  <conditionalFormatting sqref="F159">
    <cfRule type="cellIs" dxfId="52" priority="102" operator="greaterThan">
      <formula>0</formula>
    </cfRule>
    <cfRule type="cellIs" dxfId="51" priority="103" operator="greaterThan">
      <formula>0</formula>
    </cfRule>
  </conditionalFormatting>
  <conditionalFormatting sqref="F170">
    <cfRule type="cellIs" dxfId="50" priority="100" operator="greaterThan">
      <formula>0</formula>
    </cfRule>
    <cfRule type="cellIs" dxfId="49" priority="101" operator="greaterThan">
      <formula>0</formula>
    </cfRule>
  </conditionalFormatting>
  <conditionalFormatting sqref="F175">
    <cfRule type="cellIs" dxfId="48" priority="98" operator="greaterThan">
      <formula>0</formula>
    </cfRule>
    <cfRule type="cellIs" dxfId="47" priority="99" operator="greaterThan">
      <formula>0</formula>
    </cfRule>
  </conditionalFormatting>
  <conditionalFormatting sqref="F192">
    <cfRule type="expression" dxfId="46" priority="96" stopIfTrue="1">
      <formula>$F192&gt;0</formula>
    </cfRule>
  </conditionalFormatting>
  <conditionalFormatting sqref="F196">
    <cfRule type="expression" dxfId="45" priority="95" stopIfTrue="1">
      <formula>$F196&gt;0</formula>
    </cfRule>
  </conditionalFormatting>
  <conditionalFormatting sqref="F198">
    <cfRule type="cellIs" dxfId="44" priority="94" operator="greaterThan">
      <formula>0</formula>
    </cfRule>
  </conditionalFormatting>
  <conditionalFormatting sqref="F26">
    <cfRule type="cellIs" dxfId="43" priority="91" operator="greaterThan">
      <formula>0</formula>
    </cfRule>
    <cfRule type="cellIs" dxfId="42" priority="92" operator="greaterThan">
      <formula>0</formula>
    </cfRule>
  </conditionalFormatting>
  <conditionalFormatting sqref="F29">
    <cfRule type="cellIs" dxfId="41" priority="87" operator="greaterThan">
      <formula>0</formula>
    </cfRule>
    <cfRule type="cellIs" dxfId="40" priority="88" operator="greaterThan">
      <formula>0</formula>
    </cfRule>
  </conditionalFormatting>
  <conditionalFormatting sqref="F41">
    <cfRule type="cellIs" dxfId="39" priority="85" operator="greaterThan">
      <formula>0</formula>
    </cfRule>
    <cfRule type="cellIs" dxfId="38" priority="86" operator="greaterThan">
      <formula>0</formula>
    </cfRule>
  </conditionalFormatting>
  <conditionalFormatting sqref="F52">
    <cfRule type="cellIs" dxfId="37" priority="83" operator="greaterThan">
      <formula>0</formula>
    </cfRule>
    <cfRule type="cellIs" dxfId="36" priority="84" operator="greaterThan">
      <formula>0</formula>
    </cfRule>
  </conditionalFormatting>
  <conditionalFormatting sqref="F56">
    <cfRule type="cellIs" dxfId="35" priority="81" operator="greaterThan">
      <formula>0</formula>
    </cfRule>
    <cfRule type="cellIs" dxfId="34" priority="82" operator="greaterThan">
      <formula>0</formula>
    </cfRule>
  </conditionalFormatting>
  <conditionalFormatting sqref="F60">
    <cfRule type="cellIs" dxfId="33" priority="79" operator="greaterThan">
      <formula>0</formula>
    </cfRule>
    <cfRule type="cellIs" dxfId="32" priority="80" operator="greaterThan">
      <formula>0</formula>
    </cfRule>
  </conditionalFormatting>
  <conditionalFormatting sqref="F67">
    <cfRule type="cellIs" dxfId="31" priority="77" operator="greaterThan">
      <formula>0</formula>
    </cfRule>
    <cfRule type="cellIs" dxfId="30" priority="78" operator="greaterThan">
      <formula>0</formula>
    </cfRule>
  </conditionalFormatting>
  <conditionalFormatting sqref="F225">
    <cfRule type="cellIs" dxfId="29" priority="76" operator="greaterThan">
      <formula>0</formula>
    </cfRule>
  </conditionalFormatting>
  <conditionalFormatting sqref="F232">
    <cfRule type="cellIs" dxfId="28" priority="73" operator="greaterThan">
      <formula>0</formula>
    </cfRule>
    <cfRule type="cellIs" dxfId="27" priority="74" operator="greaterThan">
      <formula>0</formula>
    </cfRule>
  </conditionalFormatting>
  <conditionalFormatting sqref="F256">
    <cfRule type="expression" dxfId="26" priority="72" stopIfTrue="1">
      <formula>$F256&gt;0</formula>
    </cfRule>
  </conditionalFormatting>
  <conditionalFormatting sqref="F257">
    <cfRule type="cellIs" dxfId="25" priority="71" operator="greaterThan">
      <formula>0</formula>
    </cfRule>
  </conditionalFormatting>
  <conditionalFormatting sqref="F273">
    <cfRule type="cellIs" dxfId="24" priority="66" operator="greaterThan">
      <formula>0</formula>
    </cfRule>
    <cfRule type="cellIs" dxfId="23" priority="67" operator="greaterThan">
      <formula>0</formula>
    </cfRule>
  </conditionalFormatting>
  <conditionalFormatting sqref="F287">
    <cfRule type="cellIs" dxfId="22" priority="58" operator="greaterThan">
      <formula>0</formula>
    </cfRule>
    <cfRule type="cellIs" dxfId="21" priority="59" operator="greaterThan">
      <formula>0</formula>
    </cfRule>
  </conditionalFormatting>
  <conditionalFormatting sqref="F296">
    <cfRule type="expression" dxfId="20" priority="57" stopIfTrue="1">
      <formula>$F296&gt;0</formula>
    </cfRule>
  </conditionalFormatting>
  <conditionalFormatting sqref="F297">
    <cfRule type="cellIs" dxfId="19" priority="56" operator="greaterThan">
      <formula>0</formula>
    </cfRule>
  </conditionalFormatting>
  <conditionalFormatting sqref="F306">
    <cfRule type="cellIs" dxfId="18" priority="50" operator="greaterThan">
      <formula>0</formula>
    </cfRule>
    <cfRule type="cellIs" dxfId="17" priority="51" operator="greaterThan">
      <formula>0</formula>
    </cfRule>
  </conditionalFormatting>
  <conditionalFormatting sqref="F322">
    <cfRule type="cellIs" dxfId="16" priority="46" operator="greaterThan">
      <formula>0</formula>
    </cfRule>
    <cfRule type="cellIs" dxfId="15" priority="47" operator="greaterThan">
      <formula>0</formula>
    </cfRule>
  </conditionalFormatting>
  <conditionalFormatting sqref="F328">
    <cfRule type="cellIs" dxfId="14" priority="42" operator="greaterThan">
      <formula>0</formula>
    </cfRule>
    <cfRule type="cellIs" dxfId="13" priority="43" operator="greaterThan">
      <formula>0</formula>
    </cfRule>
  </conditionalFormatting>
  <conditionalFormatting sqref="F352">
    <cfRule type="expression" dxfId="12" priority="33" stopIfTrue="1">
      <formula>$F352&gt;0</formula>
    </cfRule>
  </conditionalFormatting>
  <conditionalFormatting sqref="F357">
    <cfRule type="expression" dxfId="11" priority="30" stopIfTrue="1">
      <formula>$F357&gt;0</formula>
    </cfRule>
  </conditionalFormatting>
  <conditionalFormatting sqref="F360">
    <cfRule type="expression" dxfId="10" priority="29" stopIfTrue="1">
      <formula>$F360&gt;0</formula>
    </cfRule>
  </conditionalFormatting>
  <conditionalFormatting sqref="F365">
    <cfRule type="expression" dxfId="9" priority="26" stopIfTrue="1">
      <formula>$F365&gt;0</formula>
    </cfRule>
  </conditionalFormatting>
  <conditionalFormatting sqref="F248:F254">
    <cfRule type="cellIs" dxfId="8" priority="24" operator="greaterThan">
      <formula>0</formula>
    </cfRule>
  </conditionalFormatting>
  <conditionalFormatting sqref="F248:F254">
    <cfRule type="cellIs" dxfId="7" priority="23" operator="greaterThan">
      <formula>0</formula>
    </cfRule>
  </conditionalFormatting>
  <conditionalFormatting sqref="F248:F254">
    <cfRule type="expression" dxfId="6" priority="25" stopIfTrue="1">
      <formula>#REF!&gt;0</formula>
    </cfRule>
  </conditionalFormatting>
  <conditionalFormatting sqref="F17">
    <cfRule type="expression" dxfId="5" priority="19" stopIfTrue="1">
      <formula>$F17&gt;0</formula>
    </cfRule>
  </conditionalFormatting>
  <conditionalFormatting sqref="F285">
    <cfRule type="cellIs" dxfId="4" priority="18" operator="greaterThan">
      <formula>0</formula>
    </cfRule>
  </conditionalFormatting>
  <conditionalFormatting sqref="F285">
    <cfRule type="expression" dxfId="3" priority="17" stopIfTrue="1">
      <formula>#REF!&gt;0</formula>
    </cfRule>
  </conditionalFormatting>
  <conditionalFormatting sqref="F259">
    <cfRule type="cellIs" dxfId="2" priority="10" operator="greaterThan">
      <formula>0</formula>
    </cfRule>
  </conditionalFormatting>
  <conditionalFormatting sqref="F259">
    <cfRule type="cellIs" dxfId="1" priority="9" operator="greaterThan">
      <formula>0</formula>
    </cfRule>
  </conditionalFormatting>
  <conditionalFormatting sqref="F259">
    <cfRule type="expression" dxfId="0" priority="11" stopIfTrue="1">
      <formula>#REF!&gt;0</formula>
    </cfRule>
  </conditionalFormatting>
  <pageMargins left="0.70866141732283472" right="0.74803149606299213" top="0.55118110236220474" bottom="0.98425196850393704" header="0.35433070866141736" footer="0.51181102362204722"/>
  <pageSetup paperSize="9" fitToHeight="24" orientation="portrait" blackAndWhite="1" r:id="rId1"/>
  <headerFooter alignWithMargins="0">
    <oddFooter>&amp;LTroškovnik, cjenik djelova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2">
    <tabColor indexed="27"/>
  </sheetPr>
  <dimension ref="A2:Z30"/>
  <sheetViews>
    <sheetView showGridLines="0" showZeros="0" zoomScale="140" zoomScaleNormal="140" workbookViewId="0">
      <selection activeCell="N37" sqref="N37"/>
    </sheetView>
  </sheetViews>
  <sheetFormatPr defaultColWidth="9.109375" defaultRowHeight="13.8" x14ac:dyDescent="0.3"/>
  <cols>
    <col min="1" max="1" width="3.44140625" style="1" customWidth="1"/>
    <col min="2" max="8" width="3.21875" style="1" customWidth="1"/>
    <col min="9" max="9" width="4" style="1" customWidth="1"/>
    <col min="10" max="11" width="3.21875" style="1" customWidth="1"/>
    <col min="12" max="12" width="4.21875" style="1" customWidth="1"/>
    <col min="13" max="26" width="3.21875" style="1" customWidth="1"/>
    <col min="27" max="27" width="2" style="1" customWidth="1"/>
    <col min="28" max="16384" width="9.109375" style="1"/>
  </cols>
  <sheetData>
    <row r="2" spans="1:26" x14ac:dyDescent="0.3">
      <c r="A2" s="10"/>
      <c r="B2" s="433" t="s">
        <v>38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1:26" x14ac:dyDescent="0.3">
      <c r="A3" s="10"/>
      <c r="B3" s="433" t="s">
        <v>890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</row>
    <row r="4" spans="1:26" x14ac:dyDescent="0.3">
      <c r="A4" s="10"/>
    </row>
    <row r="5" spans="1:26" x14ac:dyDescent="0.3">
      <c r="A5" s="10"/>
      <c r="B5" s="434" t="s">
        <v>890</v>
      </c>
      <c r="C5" s="434"/>
      <c r="D5" s="434"/>
      <c r="E5" s="434"/>
      <c r="F5" s="434"/>
      <c r="G5" s="434"/>
      <c r="H5" s="434"/>
      <c r="I5" s="434"/>
      <c r="J5" s="434"/>
      <c r="K5" s="435" t="s">
        <v>39</v>
      </c>
      <c r="L5" s="435"/>
      <c r="M5" s="5">
        <v>3</v>
      </c>
      <c r="N5" s="233" t="s">
        <v>925</v>
      </c>
    </row>
    <row r="6" spans="1:26" x14ac:dyDescent="0.3">
      <c r="A6" s="10"/>
      <c r="B6" s="1" t="s">
        <v>40</v>
      </c>
    </row>
    <row r="7" spans="1:26" x14ac:dyDescent="0.3">
      <c r="A7" s="10"/>
      <c r="B7" s="232" t="s">
        <v>44</v>
      </c>
      <c r="C7" s="1" t="s">
        <v>894</v>
      </c>
    </row>
    <row r="8" spans="1:26" x14ac:dyDescent="0.3">
      <c r="A8" s="10"/>
      <c r="B8" s="232" t="s">
        <v>47</v>
      </c>
      <c r="C8" s="1" t="s">
        <v>895</v>
      </c>
    </row>
    <row r="9" spans="1:26" x14ac:dyDescent="0.3">
      <c r="A9" s="10"/>
      <c r="B9" s="232" t="s">
        <v>48</v>
      </c>
      <c r="C9" s="1" t="s">
        <v>898</v>
      </c>
    </row>
    <row r="10" spans="1:26" x14ac:dyDescent="0.3">
      <c r="A10" s="10"/>
      <c r="C10" s="1" t="s">
        <v>41</v>
      </c>
    </row>
    <row r="11" spans="1:26" x14ac:dyDescent="0.3">
      <c r="A11" s="10"/>
    </row>
    <row r="12" spans="1:26" x14ac:dyDescent="0.3">
      <c r="A12" s="10"/>
      <c r="B12" s="19" t="s">
        <v>399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3">
      <c r="A13" s="10"/>
      <c r="B13" s="3" t="s">
        <v>401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3">
      <c r="A14" s="10"/>
      <c r="B14" s="3" t="s">
        <v>400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3">
      <c r="A15" s="10"/>
      <c r="B15" s="1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3">
      <c r="A16" s="10"/>
      <c r="B16" s="19" t="s">
        <v>403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3">
      <c r="A17" s="10"/>
      <c r="B17" s="3" t="s">
        <v>402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3">
      <c r="A18" s="10"/>
      <c r="B18" s="19" t="s">
        <v>405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3">
      <c r="A19" s="10"/>
      <c r="B19" s="3" t="s">
        <v>404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3">
      <c r="A20" s="10"/>
      <c r="B20" s="19" t="s">
        <v>407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3">
      <c r="A21" s="10"/>
      <c r="B21" s="3" t="s">
        <v>406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3">
      <c r="A22" s="10"/>
      <c r="B22" s="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3">
      <c r="A23" s="22"/>
      <c r="B23" s="19" t="s">
        <v>408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3">
      <c r="A24" s="10"/>
      <c r="B24" s="3" t="s">
        <v>410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3">
      <c r="A25" s="10"/>
      <c r="B25" s="3" t="s">
        <v>409</v>
      </c>
      <c r="C25" s="19"/>
      <c r="D25" s="4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3">
      <c r="A26" s="10"/>
    </row>
    <row r="27" spans="1:26" x14ac:dyDescent="0.3">
      <c r="A27" s="10"/>
    </row>
    <row r="28" spans="1:26" x14ac:dyDescent="0.3">
      <c r="A28" s="10"/>
      <c r="U28" s="3" t="s">
        <v>920</v>
      </c>
    </row>
    <row r="29" spans="1:26" s="21" customFormat="1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1"/>
      <c r="W29" s="1"/>
      <c r="X29" s="1"/>
      <c r="Y29" s="1"/>
      <c r="Z29" s="1"/>
    </row>
    <row r="30" spans="1:26" x14ac:dyDescent="0.3">
      <c r="A30" s="10"/>
      <c r="S30" s="5"/>
      <c r="T30" s="5"/>
      <c r="U30" s="3">
        <v>0</v>
      </c>
    </row>
  </sheetData>
  <mergeCells count="4">
    <mergeCell ref="B2:Z2"/>
    <mergeCell ref="B3:Z3"/>
    <mergeCell ref="B5:J5"/>
    <mergeCell ref="K5:L5"/>
  </mergeCells>
  <phoneticPr fontId="3" type="noConversion"/>
  <pageMargins left="0.94488188976377963" right="0.74803149606299213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35"/>
    <pageSetUpPr fitToPage="1"/>
  </sheetPr>
  <dimension ref="A10:I52"/>
  <sheetViews>
    <sheetView showGridLines="0" showZeros="0" topLeftCell="A22" workbookViewId="0">
      <selection activeCell="N37" sqref="N37"/>
    </sheetView>
  </sheetViews>
  <sheetFormatPr defaultColWidth="8.88671875" defaultRowHeight="13.2" x14ac:dyDescent="0.25"/>
  <cols>
    <col min="1" max="16384" width="8.88671875" style="235"/>
  </cols>
  <sheetData>
    <row r="10" spans="1:9" ht="13.8" x14ac:dyDescent="0.25">
      <c r="A10" s="437" t="s">
        <v>0</v>
      </c>
      <c r="B10" s="437"/>
      <c r="C10" s="437"/>
      <c r="D10" s="437"/>
      <c r="E10" s="437"/>
      <c r="F10" s="437"/>
      <c r="G10" s="437"/>
      <c r="H10" s="437"/>
      <c r="I10" s="437"/>
    </row>
    <row r="11" spans="1:9" ht="13.8" x14ac:dyDescent="0.25">
      <c r="A11" s="234"/>
      <c r="B11" s="234"/>
      <c r="C11" s="234"/>
      <c r="D11" s="234"/>
      <c r="E11" s="234"/>
      <c r="F11" s="234"/>
      <c r="G11" s="234"/>
      <c r="H11" s="234"/>
      <c r="I11" s="234"/>
    </row>
    <row r="12" spans="1:9" ht="13.8" x14ac:dyDescent="0.25">
      <c r="A12" s="437" t="s">
        <v>1</v>
      </c>
      <c r="B12" s="437"/>
      <c r="C12" s="437"/>
      <c r="D12" s="437"/>
      <c r="E12" s="437"/>
      <c r="F12" s="437"/>
      <c r="G12" s="437"/>
      <c r="H12" s="437"/>
      <c r="I12" s="437"/>
    </row>
    <row r="13" spans="1:9" ht="13.8" x14ac:dyDescent="0.25">
      <c r="A13" s="234"/>
      <c r="B13" s="234"/>
      <c r="C13" s="234"/>
      <c r="D13" s="234"/>
      <c r="E13" s="234"/>
      <c r="F13" s="234"/>
      <c r="G13" s="234"/>
      <c r="H13" s="234"/>
      <c r="I13" s="234"/>
    </row>
    <row r="14" spans="1:9" ht="13.8" x14ac:dyDescent="0.25">
      <c r="A14" s="437" t="s">
        <v>890</v>
      </c>
      <c r="B14" s="437"/>
      <c r="C14" s="437"/>
      <c r="D14" s="437"/>
      <c r="E14" s="437"/>
      <c r="F14" s="437"/>
      <c r="G14" s="437"/>
      <c r="H14" s="437"/>
      <c r="I14" s="437"/>
    </row>
    <row r="15" spans="1:9" ht="13.8" x14ac:dyDescent="0.25">
      <c r="A15" s="437"/>
      <c r="B15" s="437"/>
      <c r="C15" s="437"/>
      <c r="D15" s="437"/>
      <c r="E15" s="437"/>
      <c r="F15" s="437"/>
      <c r="G15" s="437"/>
      <c r="H15" s="437"/>
      <c r="I15" s="437"/>
    </row>
    <row r="52" spans="1:9" ht="13.8" x14ac:dyDescent="0.25">
      <c r="A52" s="436">
        <v>0</v>
      </c>
      <c r="B52" s="436"/>
      <c r="C52" s="436"/>
      <c r="D52" s="436"/>
      <c r="E52" s="436"/>
      <c r="F52" s="436"/>
      <c r="G52" s="436"/>
      <c r="H52" s="436"/>
      <c r="I52" s="436"/>
    </row>
  </sheetData>
  <mergeCells count="5">
    <mergeCell ref="A52:I52"/>
    <mergeCell ref="A10:I10"/>
    <mergeCell ref="A12:I12"/>
    <mergeCell ref="A14:I14"/>
    <mergeCell ref="A15:I15"/>
  </mergeCells>
  <phoneticPr fontId="3" type="noConversion"/>
  <pageMargins left="0.75" right="0.75" top="1" bottom="1" header="0.5" footer="0.5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tabColor indexed="42"/>
  </sheetPr>
  <dimension ref="A1:H125"/>
  <sheetViews>
    <sheetView showGridLines="0" showZeros="0" zoomScaleNormal="100" workbookViewId="0">
      <selection activeCell="F2" sqref="F2:F4"/>
    </sheetView>
  </sheetViews>
  <sheetFormatPr defaultRowHeight="13.2" x14ac:dyDescent="0.25"/>
  <cols>
    <col min="1" max="1" width="3.21875" style="237" bestFit="1" customWidth="1"/>
    <col min="2" max="2" width="5.5546875" style="43" customWidth="1"/>
    <col min="3" max="3" width="11.5546875" style="43" customWidth="1"/>
    <col min="4" max="4" width="36.21875" style="43" customWidth="1"/>
    <col min="5" max="5" width="4.88671875" style="43" customWidth="1"/>
    <col min="6" max="6" width="5.109375" style="43" customWidth="1"/>
    <col min="7" max="7" width="11.5546875" style="43" customWidth="1"/>
    <col min="8" max="8" width="11.21875" style="43" customWidth="1"/>
    <col min="9" max="16384" width="8.88671875" style="43"/>
  </cols>
  <sheetData>
    <row r="1" spans="1:8" ht="6.75" customHeight="1" x14ac:dyDescent="0.25">
      <c r="A1" s="236"/>
      <c r="B1" s="36"/>
      <c r="C1" s="37"/>
      <c r="D1" s="38"/>
      <c r="E1" s="39"/>
      <c r="F1" s="39"/>
      <c r="G1" s="37"/>
      <c r="H1" s="37"/>
    </row>
    <row r="2" spans="1:8" ht="16.5" customHeight="1" x14ac:dyDescent="0.3">
      <c r="A2" s="238"/>
      <c r="B2" s="239" t="s">
        <v>890</v>
      </c>
      <c r="C2" s="1"/>
      <c r="D2" s="1"/>
      <c r="E2" s="1"/>
      <c r="F2" s="240"/>
      <c r="G2" s="4"/>
      <c r="H2" s="1"/>
    </row>
    <row r="3" spans="1:8" ht="16.5" customHeight="1" x14ac:dyDescent="0.3">
      <c r="A3" s="238"/>
      <c r="B3" s="3" t="s">
        <v>891</v>
      </c>
      <c r="C3" s="241"/>
      <c r="D3" s="1"/>
      <c r="E3" s="1"/>
      <c r="F3" s="3"/>
      <c r="G3" s="4"/>
      <c r="H3" s="1"/>
    </row>
    <row r="4" spans="1:8" ht="16.5" customHeight="1" x14ac:dyDescent="0.3">
      <c r="A4" s="238"/>
      <c r="B4" s="3" t="s">
        <v>893</v>
      </c>
      <c r="C4" s="241"/>
      <c r="D4" s="1"/>
      <c r="E4" s="1"/>
      <c r="F4" s="3"/>
      <c r="G4" s="4"/>
      <c r="H4" s="1"/>
    </row>
    <row r="5" spans="1:8" ht="13.8" x14ac:dyDescent="0.3">
      <c r="A5" s="238"/>
      <c r="B5" s="11"/>
      <c r="C5" s="3"/>
      <c r="D5" s="1"/>
      <c r="E5" s="1"/>
      <c r="F5" s="1"/>
      <c r="G5" s="1"/>
      <c r="H5" s="1"/>
    </row>
    <row r="6" spans="1:8" s="28" customFormat="1" ht="16.5" customHeight="1" x14ac:dyDescent="0.3">
      <c r="A6" s="238"/>
      <c r="B6" s="27" t="s">
        <v>44</v>
      </c>
      <c r="C6" s="240" t="s">
        <v>894</v>
      </c>
      <c r="D6" s="26"/>
      <c r="E6" s="26"/>
      <c r="F6" s="26"/>
      <c r="G6" s="26"/>
      <c r="H6" s="26"/>
    </row>
    <row r="7" spans="1:8" ht="13.8" x14ac:dyDescent="0.3">
      <c r="A7" s="238"/>
      <c r="B7" s="11"/>
      <c r="C7" s="6" t="s">
        <v>28</v>
      </c>
      <c r="D7" s="1"/>
      <c r="E7" s="1"/>
      <c r="F7" s="1"/>
      <c r="G7" s="1"/>
      <c r="H7" s="1"/>
    </row>
    <row r="8" spans="1:8" ht="14.4" thickBot="1" x14ac:dyDescent="0.35">
      <c r="A8" s="238"/>
      <c r="B8" s="11"/>
      <c r="C8" s="1"/>
      <c r="D8" s="1"/>
      <c r="E8" s="1"/>
      <c r="F8" s="1"/>
      <c r="G8" s="1"/>
      <c r="H8" s="1"/>
    </row>
    <row r="9" spans="1:8" ht="28.2" thickBot="1" x14ac:dyDescent="0.35">
      <c r="A9" s="238"/>
      <c r="B9" s="242" t="s">
        <v>30</v>
      </c>
      <c r="C9" s="243" t="s">
        <v>188</v>
      </c>
      <c r="D9" s="17" t="s">
        <v>190</v>
      </c>
      <c r="E9" s="244" t="s">
        <v>31</v>
      </c>
      <c r="F9" s="245" t="s">
        <v>32</v>
      </c>
      <c r="G9" s="246" t="s">
        <v>923</v>
      </c>
      <c r="H9" s="247" t="s">
        <v>924</v>
      </c>
    </row>
    <row r="10" spans="1:8" ht="6.75" customHeight="1" x14ac:dyDescent="0.3">
      <c r="A10" s="238"/>
      <c r="B10" s="248"/>
      <c r="C10" s="249"/>
      <c r="D10" s="250"/>
      <c r="E10" s="248"/>
      <c r="F10" s="248"/>
      <c r="G10" s="251"/>
      <c r="H10" s="251"/>
    </row>
    <row r="11" spans="1:8" ht="6.75" customHeight="1" thickBot="1" x14ac:dyDescent="0.35">
      <c r="A11" s="238"/>
      <c r="B11" s="248"/>
      <c r="C11" s="252"/>
      <c r="D11" s="253"/>
      <c r="E11" s="248"/>
      <c r="F11" s="248"/>
      <c r="G11" s="251"/>
      <c r="H11" s="251"/>
    </row>
    <row r="12" spans="1:8" s="28" customFormat="1" ht="16.5" customHeight="1" x14ac:dyDescent="0.3">
      <c r="A12" s="238"/>
      <c r="B12" s="254" t="s">
        <v>433</v>
      </c>
      <c r="C12" s="31"/>
      <c r="D12" s="31"/>
      <c r="E12" s="31"/>
      <c r="F12" s="31"/>
      <c r="G12" s="255"/>
      <c r="H12" s="256"/>
    </row>
    <row r="13" spans="1:8" ht="14.4" thickBot="1" x14ac:dyDescent="0.35">
      <c r="A13" s="238"/>
      <c r="B13" s="13"/>
      <c r="C13" s="1"/>
      <c r="D13" s="1"/>
      <c r="E13" s="1"/>
      <c r="F13" s="1"/>
      <c r="G13" s="1"/>
      <c r="H13" s="14"/>
    </row>
    <row r="14" spans="1:8" ht="14.4" thickBot="1" x14ac:dyDescent="0.35">
      <c r="A14" s="257"/>
      <c r="B14" s="120" t="s">
        <v>821</v>
      </c>
      <c r="C14" s="121"/>
      <c r="D14" s="121"/>
      <c r="E14" s="121"/>
      <c r="F14" s="122"/>
      <c r="G14" s="122"/>
      <c r="H14" s="123"/>
    </row>
    <row r="15" spans="1:8" ht="14.4" thickTop="1" x14ac:dyDescent="0.3">
      <c r="A15" s="257"/>
      <c r="B15" s="124"/>
      <c r="C15" s="125" t="s">
        <v>450</v>
      </c>
      <c r="D15" s="125"/>
      <c r="E15" s="125"/>
      <c r="F15" s="126"/>
      <c r="G15" s="126"/>
      <c r="H15" s="127"/>
    </row>
    <row r="16" spans="1:8" ht="13.5" customHeight="1" x14ac:dyDescent="0.3">
      <c r="A16" s="258"/>
      <c r="B16" s="128" t="s">
        <v>822</v>
      </c>
      <c r="C16" s="129" t="s">
        <v>203</v>
      </c>
      <c r="D16" s="57"/>
      <c r="E16" s="130" t="s">
        <v>50</v>
      </c>
      <c r="F16" s="259">
        <v>2</v>
      </c>
      <c r="G16" s="57"/>
      <c r="H16" s="58"/>
    </row>
    <row r="17" spans="1:8" ht="13.8" x14ac:dyDescent="0.3">
      <c r="A17" s="260"/>
      <c r="B17" s="59" t="s">
        <v>44</v>
      </c>
      <c r="C17" s="54" t="s">
        <v>158</v>
      </c>
      <c r="D17" s="52" t="s">
        <v>110</v>
      </c>
      <c r="E17" s="55" t="s">
        <v>50</v>
      </c>
      <c r="F17" s="261">
        <v>2</v>
      </c>
      <c r="G17" s="262"/>
      <c r="H17" s="263">
        <f>F17*G17</f>
        <v>0</v>
      </c>
    </row>
    <row r="18" spans="1:8" ht="13.8" x14ac:dyDescent="0.3">
      <c r="A18" s="258"/>
      <c r="B18" s="59" t="s">
        <v>47</v>
      </c>
      <c r="C18" s="54" t="s">
        <v>45</v>
      </c>
      <c r="D18" s="52" t="s">
        <v>540</v>
      </c>
      <c r="E18" s="55" t="s">
        <v>46</v>
      </c>
      <c r="F18" s="261">
        <v>2</v>
      </c>
      <c r="G18" s="262"/>
      <c r="H18" s="263">
        <f>F18*G18</f>
        <v>0</v>
      </c>
    </row>
    <row r="19" spans="1:8" ht="13.5" customHeight="1" x14ac:dyDescent="0.3">
      <c r="A19" s="258"/>
      <c r="B19" s="128" t="s">
        <v>823</v>
      </c>
      <c r="C19" s="129" t="s">
        <v>225</v>
      </c>
      <c r="D19" s="57"/>
      <c r="E19" s="130" t="s">
        <v>50</v>
      </c>
      <c r="F19" s="259">
        <v>1</v>
      </c>
      <c r="G19" s="57"/>
      <c r="H19" s="58"/>
    </row>
    <row r="20" spans="1:8" ht="13.8" x14ac:dyDescent="0.3">
      <c r="A20" s="258"/>
      <c r="B20" s="59" t="s">
        <v>44</v>
      </c>
      <c r="C20" s="54" t="s">
        <v>136</v>
      </c>
      <c r="D20" s="52" t="s">
        <v>7</v>
      </c>
      <c r="E20" s="56" t="s">
        <v>50</v>
      </c>
      <c r="F20" s="264">
        <v>1</v>
      </c>
      <c r="G20" s="262"/>
      <c r="H20" s="263">
        <f>F20*G20</f>
        <v>0</v>
      </c>
    </row>
    <row r="21" spans="1:8" ht="13.8" x14ac:dyDescent="0.3">
      <c r="A21" s="258"/>
      <c r="B21" s="128" t="s">
        <v>824</v>
      </c>
      <c r="C21" s="129" t="s">
        <v>224</v>
      </c>
      <c r="D21" s="57"/>
      <c r="E21" s="130" t="s">
        <v>50</v>
      </c>
      <c r="F21" s="259">
        <v>1</v>
      </c>
      <c r="G21" s="57"/>
      <c r="H21" s="58"/>
    </row>
    <row r="22" spans="1:8" ht="13.8" x14ac:dyDescent="0.3">
      <c r="A22" s="258"/>
      <c r="B22" s="59" t="s">
        <v>44</v>
      </c>
      <c r="C22" s="54" t="s">
        <v>99</v>
      </c>
      <c r="D22" s="52" t="s">
        <v>541</v>
      </c>
      <c r="E22" s="53" t="s">
        <v>50</v>
      </c>
      <c r="F22" s="264">
        <v>1</v>
      </c>
      <c r="G22" s="262"/>
      <c r="H22" s="263">
        <f>F22*G22</f>
        <v>0</v>
      </c>
    </row>
    <row r="23" spans="1:8" ht="13.8" x14ac:dyDescent="0.3">
      <c r="A23" s="258"/>
      <c r="B23" s="59" t="s">
        <v>47</v>
      </c>
      <c r="C23" s="54" t="s">
        <v>123</v>
      </c>
      <c r="D23" s="52" t="s">
        <v>538</v>
      </c>
      <c r="E23" s="56" t="s">
        <v>50</v>
      </c>
      <c r="F23" s="264">
        <v>1</v>
      </c>
      <c r="G23" s="262"/>
      <c r="H23" s="263">
        <f>F23*G23</f>
        <v>0</v>
      </c>
    </row>
    <row r="24" spans="1:8" ht="13.8" x14ac:dyDescent="0.3">
      <c r="A24" s="258"/>
      <c r="B24" s="59" t="s">
        <v>48</v>
      </c>
      <c r="C24" s="54" t="s">
        <v>122</v>
      </c>
      <c r="D24" s="52" t="s">
        <v>539</v>
      </c>
      <c r="E24" s="56" t="s">
        <v>50</v>
      </c>
      <c r="F24" s="264">
        <v>1</v>
      </c>
      <c r="G24" s="262"/>
      <c r="H24" s="263">
        <f>F24*G24</f>
        <v>0</v>
      </c>
    </row>
    <row r="25" spans="1:8" ht="13.8" x14ac:dyDescent="0.3">
      <c r="A25" s="258"/>
      <c r="B25" s="128" t="s">
        <v>825</v>
      </c>
      <c r="C25" s="129" t="s">
        <v>550</v>
      </c>
      <c r="D25" s="57"/>
      <c r="E25" s="130" t="s">
        <v>50</v>
      </c>
      <c r="F25" s="259">
        <v>1</v>
      </c>
      <c r="G25" s="57"/>
      <c r="H25" s="58"/>
    </row>
    <row r="26" spans="1:8" ht="27.6" x14ac:dyDescent="0.3">
      <c r="A26" s="258"/>
      <c r="B26" s="78" t="s">
        <v>44</v>
      </c>
      <c r="C26" s="64" t="s">
        <v>274</v>
      </c>
      <c r="D26" s="63" t="s">
        <v>546</v>
      </c>
      <c r="E26" s="56" t="s">
        <v>46</v>
      </c>
      <c r="F26" s="264">
        <v>1</v>
      </c>
      <c r="G26" s="262"/>
      <c r="H26" s="263">
        <f>F26*G26</f>
        <v>0</v>
      </c>
    </row>
    <row r="27" spans="1:8" ht="13.5" customHeight="1" x14ac:dyDescent="0.3">
      <c r="A27" s="258"/>
      <c r="B27" s="78" t="s">
        <v>48</v>
      </c>
      <c r="C27" s="51" t="s">
        <v>114</v>
      </c>
      <c r="D27" s="52" t="s">
        <v>161</v>
      </c>
      <c r="E27" s="56" t="s">
        <v>105</v>
      </c>
      <c r="F27" s="264">
        <v>5</v>
      </c>
      <c r="G27" s="262"/>
      <c r="H27" s="263">
        <f>F27*G27</f>
        <v>0</v>
      </c>
    </row>
    <row r="28" spans="1:8" ht="13.5" customHeight="1" x14ac:dyDescent="0.3">
      <c r="A28" s="258"/>
      <c r="B28" s="128" t="s">
        <v>826</v>
      </c>
      <c r="C28" s="129" t="s">
        <v>227</v>
      </c>
      <c r="D28" s="57"/>
      <c r="E28" s="130" t="s">
        <v>50</v>
      </c>
      <c r="F28" s="259">
        <v>1</v>
      </c>
      <c r="G28" s="57"/>
      <c r="H28" s="58"/>
    </row>
    <row r="29" spans="1:8" ht="13.8" x14ac:dyDescent="0.3">
      <c r="A29" s="258"/>
      <c r="B29" s="59" t="s">
        <v>44</v>
      </c>
      <c r="C29" s="54" t="s">
        <v>195</v>
      </c>
      <c r="D29" s="52" t="s">
        <v>163</v>
      </c>
      <c r="E29" s="56" t="s">
        <v>46</v>
      </c>
      <c r="F29" s="264">
        <v>1</v>
      </c>
      <c r="G29" s="262"/>
      <c r="H29" s="263">
        <f>F29*G29</f>
        <v>0</v>
      </c>
    </row>
    <row r="30" spans="1:8" ht="13.5" customHeight="1" x14ac:dyDescent="0.3">
      <c r="A30" s="258"/>
      <c r="B30" s="59" t="s">
        <v>47</v>
      </c>
      <c r="C30" s="51" t="s">
        <v>194</v>
      </c>
      <c r="D30" s="52" t="s">
        <v>514</v>
      </c>
      <c r="E30" s="53" t="s">
        <v>50</v>
      </c>
      <c r="F30" s="264">
        <v>1</v>
      </c>
      <c r="G30" s="262"/>
      <c r="H30" s="263">
        <f>F30*G30</f>
        <v>0</v>
      </c>
    </row>
    <row r="31" spans="1:8" ht="13.8" x14ac:dyDescent="0.3">
      <c r="A31" s="257"/>
      <c r="B31" s="131"/>
      <c r="C31" s="132" t="s">
        <v>452</v>
      </c>
      <c r="D31" s="132"/>
      <c r="E31" s="132"/>
      <c r="F31" s="133"/>
      <c r="G31" s="133"/>
      <c r="H31" s="134"/>
    </row>
    <row r="32" spans="1:8" ht="13.8" x14ac:dyDescent="0.3">
      <c r="A32" s="258"/>
      <c r="B32" s="128" t="s">
        <v>827</v>
      </c>
      <c r="C32" s="129" t="s">
        <v>547</v>
      </c>
      <c r="D32" s="57"/>
      <c r="E32" s="130"/>
      <c r="F32" s="259">
        <v>1</v>
      </c>
      <c r="G32" s="57"/>
      <c r="H32" s="58"/>
    </row>
    <row r="33" spans="1:8" ht="27.6" x14ac:dyDescent="0.3">
      <c r="A33" s="258"/>
      <c r="B33" s="78" t="s">
        <v>44</v>
      </c>
      <c r="C33" s="65" t="s">
        <v>15</v>
      </c>
      <c r="D33" s="63" t="s">
        <v>548</v>
      </c>
      <c r="E33" s="56" t="s">
        <v>50</v>
      </c>
      <c r="F33" s="264">
        <v>1</v>
      </c>
      <c r="G33" s="262"/>
      <c r="H33" s="263">
        <f>F33*G33</f>
        <v>0</v>
      </c>
    </row>
    <row r="34" spans="1:8" ht="28.8" customHeight="1" x14ac:dyDescent="0.3">
      <c r="A34" s="258"/>
      <c r="B34" s="78" t="s">
        <v>47</v>
      </c>
      <c r="C34" s="64" t="s">
        <v>226</v>
      </c>
      <c r="D34" s="63" t="s">
        <v>549</v>
      </c>
      <c r="E34" s="56" t="s">
        <v>50</v>
      </c>
      <c r="F34" s="264">
        <v>1</v>
      </c>
      <c r="G34" s="262"/>
      <c r="H34" s="263">
        <f>F34*G34</f>
        <v>0</v>
      </c>
    </row>
    <row r="35" spans="1:8" ht="13.8" x14ac:dyDescent="0.3">
      <c r="A35" s="258"/>
      <c r="B35" s="78" t="s">
        <v>48</v>
      </c>
      <c r="C35" s="65" t="s">
        <v>16</v>
      </c>
      <c r="D35" s="52" t="s">
        <v>162</v>
      </c>
      <c r="E35" s="56" t="s">
        <v>50</v>
      </c>
      <c r="F35" s="264">
        <v>80</v>
      </c>
      <c r="G35" s="262"/>
      <c r="H35" s="263">
        <f>F35*G35</f>
        <v>0</v>
      </c>
    </row>
    <row r="36" spans="1:8" ht="13.8" x14ac:dyDescent="0.3">
      <c r="A36" s="257"/>
      <c r="B36" s="131"/>
      <c r="C36" s="132" t="s">
        <v>453</v>
      </c>
      <c r="D36" s="132"/>
      <c r="E36" s="132"/>
      <c r="F36" s="133"/>
      <c r="G36" s="133"/>
      <c r="H36" s="134"/>
    </row>
    <row r="37" spans="1:8" ht="13.8" x14ac:dyDescent="0.3">
      <c r="A37" s="258"/>
      <c r="B37" s="128" t="s">
        <v>828</v>
      </c>
      <c r="C37" s="129" t="s">
        <v>229</v>
      </c>
      <c r="D37" s="57"/>
      <c r="E37" s="130" t="s">
        <v>50</v>
      </c>
      <c r="F37" s="259">
        <v>1</v>
      </c>
      <c r="G37" s="57"/>
      <c r="H37" s="58"/>
    </row>
    <row r="38" spans="1:8" s="24" customFormat="1" ht="13.8" x14ac:dyDescent="0.3">
      <c r="A38" s="257"/>
      <c r="B38" s="78" t="s">
        <v>44</v>
      </c>
      <c r="C38" s="116"/>
      <c r="D38" s="117" t="s">
        <v>811</v>
      </c>
      <c r="E38" s="88"/>
      <c r="F38" s="88">
        <v>0</v>
      </c>
      <c r="G38" s="223"/>
      <c r="H38" s="265">
        <f>F38*G38</f>
        <v>0</v>
      </c>
    </row>
    <row r="39" spans="1:8" ht="13.8" x14ac:dyDescent="0.3">
      <c r="A39" s="258"/>
      <c r="B39" s="128" t="s">
        <v>901</v>
      </c>
      <c r="C39" s="129" t="s">
        <v>145</v>
      </c>
      <c r="D39" s="57"/>
      <c r="E39" s="130"/>
      <c r="F39" s="259">
        <v>1</v>
      </c>
      <c r="G39" s="57"/>
      <c r="H39" s="58"/>
    </row>
    <row r="40" spans="1:8" ht="27.6" x14ac:dyDescent="0.3">
      <c r="A40" s="260"/>
      <c r="B40" s="78" t="s">
        <v>44</v>
      </c>
      <c r="C40" s="64" t="s">
        <v>153</v>
      </c>
      <c r="D40" s="63" t="s">
        <v>426</v>
      </c>
      <c r="E40" s="56" t="s">
        <v>46</v>
      </c>
      <c r="F40" s="264">
        <v>1</v>
      </c>
      <c r="G40" s="262"/>
      <c r="H40" s="263">
        <f>F40*G40</f>
        <v>0</v>
      </c>
    </row>
    <row r="41" spans="1:8" ht="13.8" x14ac:dyDescent="0.3">
      <c r="A41" s="258"/>
      <c r="B41" s="135" t="s">
        <v>829</v>
      </c>
      <c r="C41" s="136" t="s">
        <v>425</v>
      </c>
      <c r="D41" s="111"/>
      <c r="E41" s="137"/>
      <c r="F41" s="266">
        <v>2</v>
      </c>
      <c r="G41" s="111"/>
      <c r="H41" s="112"/>
    </row>
    <row r="42" spans="1:8" ht="42" thickBot="1" x14ac:dyDescent="0.35">
      <c r="A42" s="260"/>
      <c r="B42" s="78" t="s">
        <v>44</v>
      </c>
      <c r="C42" s="65" t="s">
        <v>423</v>
      </c>
      <c r="D42" s="70" t="s">
        <v>424</v>
      </c>
      <c r="E42" s="56" t="s">
        <v>46</v>
      </c>
      <c r="F42" s="264">
        <v>1</v>
      </c>
      <c r="G42" s="262"/>
      <c r="H42" s="263">
        <f>F42*G42</f>
        <v>0</v>
      </c>
    </row>
    <row r="43" spans="1:8" ht="14.25" customHeight="1" thickBot="1" x14ac:dyDescent="0.35">
      <c r="A43" s="257"/>
      <c r="B43" s="138" t="s">
        <v>830</v>
      </c>
      <c r="C43" s="139"/>
      <c r="D43" s="139"/>
      <c r="E43" s="139"/>
      <c r="F43" s="140"/>
      <c r="G43" s="140"/>
      <c r="H43" s="267">
        <f>SUM(H17:H42)</f>
        <v>0</v>
      </c>
    </row>
    <row r="44" spans="1:8" ht="13.5" customHeight="1" thickTop="1" x14ac:dyDescent="0.3">
      <c r="A44" s="257"/>
      <c r="B44" s="13"/>
      <c r="C44" s="1"/>
      <c r="D44" s="1"/>
      <c r="E44" s="1"/>
      <c r="F44" s="1"/>
      <c r="G44" s="18"/>
      <c r="H44" s="141"/>
    </row>
    <row r="45" spans="1:8" ht="13.5" customHeight="1" thickBot="1" x14ac:dyDescent="0.35">
      <c r="A45" s="257"/>
      <c r="B45" s="13"/>
      <c r="C45" s="1"/>
      <c r="D45" s="1"/>
      <c r="E45" s="1"/>
      <c r="F45" s="1"/>
      <c r="G45" s="18"/>
      <c r="H45" s="141"/>
    </row>
    <row r="46" spans="1:8" ht="12.75" customHeight="1" x14ac:dyDescent="0.3">
      <c r="A46" s="257"/>
      <c r="B46" s="142" t="s">
        <v>926</v>
      </c>
      <c r="C46" s="143"/>
      <c r="D46" s="143"/>
      <c r="E46" s="143"/>
      <c r="F46" s="144"/>
      <c r="G46" s="144"/>
      <c r="H46" s="145"/>
    </row>
    <row r="47" spans="1:8" ht="13.5" customHeight="1" x14ac:dyDescent="0.3">
      <c r="A47" s="260"/>
      <c r="B47" s="59" t="s">
        <v>44</v>
      </c>
      <c r="C47" s="99" t="s">
        <v>478</v>
      </c>
      <c r="D47" s="92" t="s">
        <v>757</v>
      </c>
      <c r="E47" s="55" t="s">
        <v>50</v>
      </c>
      <c r="F47" s="268">
        <v>2</v>
      </c>
      <c r="G47" s="223"/>
      <c r="H47" s="269">
        <f t="shared" ref="H47:H56" si="0">F47*G47</f>
        <v>0</v>
      </c>
    </row>
    <row r="48" spans="1:8" ht="13.5" customHeight="1" x14ac:dyDescent="0.3">
      <c r="A48" s="260"/>
      <c r="B48" s="59" t="s">
        <v>47</v>
      </c>
      <c r="C48" s="99" t="s">
        <v>479</v>
      </c>
      <c r="D48" s="92" t="s">
        <v>438</v>
      </c>
      <c r="E48" s="55" t="s">
        <v>50</v>
      </c>
      <c r="F48" s="270">
        <v>1</v>
      </c>
      <c r="G48" s="223"/>
      <c r="H48" s="271">
        <f t="shared" si="0"/>
        <v>0</v>
      </c>
    </row>
    <row r="49" spans="1:8" ht="13.5" customHeight="1" x14ac:dyDescent="0.3">
      <c r="A49" s="260"/>
      <c r="B49" s="59" t="s">
        <v>48</v>
      </c>
      <c r="C49" s="99" t="s">
        <v>481</v>
      </c>
      <c r="D49" s="92" t="s">
        <v>759</v>
      </c>
      <c r="E49" s="55" t="s">
        <v>50</v>
      </c>
      <c r="F49" s="270">
        <v>1</v>
      </c>
      <c r="G49" s="223"/>
      <c r="H49" s="271">
        <f t="shared" si="0"/>
        <v>0</v>
      </c>
    </row>
    <row r="50" spans="1:8" ht="13.5" customHeight="1" x14ac:dyDescent="0.3">
      <c r="A50" s="260"/>
      <c r="B50" s="59" t="s">
        <v>49</v>
      </c>
      <c r="C50" s="99" t="s">
        <v>480</v>
      </c>
      <c r="D50" s="92" t="s">
        <v>758</v>
      </c>
      <c r="E50" s="55" t="s">
        <v>50</v>
      </c>
      <c r="F50" s="270">
        <v>1</v>
      </c>
      <c r="G50" s="223"/>
      <c r="H50" s="271">
        <f t="shared" si="0"/>
        <v>0</v>
      </c>
    </row>
    <row r="51" spans="1:8" ht="13.5" customHeight="1" x14ac:dyDescent="0.3">
      <c r="A51" s="260"/>
      <c r="B51" s="59" t="s">
        <v>51</v>
      </c>
      <c r="C51" s="99" t="s">
        <v>483</v>
      </c>
      <c r="D51" s="92" t="s">
        <v>439</v>
      </c>
      <c r="E51" s="55" t="s">
        <v>50</v>
      </c>
      <c r="F51" s="270">
        <v>1</v>
      </c>
      <c r="G51" s="223"/>
      <c r="H51" s="271">
        <f t="shared" si="0"/>
        <v>0</v>
      </c>
    </row>
    <row r="52" spans="1:8" ht="13.5" customHeight="1" x14ac:dyDescent="0.3">
      <c r="A52" s="260"/>
      <c r="B52" s="59" t="s">
        <v>53</v>
      </c>
      <c r="C52" s="99" t="s">
        <v>482</v>
      </c>
      <c r="D52" s="92" t="s">
        <v>761</v>
      </c>
      <c r="E52" s="55" t="s">
        <v>50</v>
      </c>
      <c r="F52" s="270">
        <v>1</v>
      </c>
      <c r="G52" s="223"/>
      <c r="H52" s="271">
        <f t="shared" si="0"/>
        <v>0</v>
      </c>
    </row>
    <row r="53" spans="1:8" ht="13.5" customHeight="1" x14ac:dyDescent="0.3">
      <c r="A53" s="260"/>
      <c r="B53" s="59" t="s">
        <v>55</v>
      </c>
      <c r="C53" s="99" t="s">
        <v>485</v>
      </c>
      <c r="D53" s="92" t="s">
        <v>440</v>
      </c>
      <c r="E53" s="55" t="s">
        <v>50</v>
      </c>
      <c r="F53" s="270">
        <v>1</v>
      </c>
      <c r="G53" s="223"/>
      <c r="H53" s="271">
        <f t="shared" si="0"/>
        <v>0</v>
      </c>
    </row>
    <row r="54" spans="1:8" ht="13.5" customHeight="1" x14ac:dyDescent="0.3">
      <c r="A54" s="260"/>
      <c r="B54" s="59" t="s">
        <v>57</v>
      </c>
      <c r="C54" s="99" t="s">
        <v>486</v>
      </c>
      <c r="D54" s="92" t="s">
        <v>441</v>
      </c>
      <c r="E54" s="55" t="s">
        <v>50</v>
      </c>
      <c r="F54" s="270">
        <v>1</v>
      </c>
      <c r="G54" s="223"/>
      <c r="H54" s="271">
        <f t="shared" si="0"/>
        <v>0</v>
      </c>
    </row>
    <row r="55" spans="1:8" ht="13.5" customHeight="1" x14ac:dyDescent="0.3">
      <c r="A55" s="260"/>
      <c r="B55" s="59" t="s">
        <v>58</v>
      </c>
      <c r="C55" s="99" t="s">
        <v>487</v>
      </c>
      <c r="D55" s="92" t="s">
        <v>442</v>
      </c>
      <c r="E55" s="55" t="s">
        <v>50</v>
      </c>
      <c r="F55" s="270">
        <v>2</v>
      </c>
      <c r="G55" s="223"/>
      <c r="H55" s="271">
        <f t="shared" si="0"/>
        <v>0</v>
      </c>
    </row>
    <row r="56" spans="1:8" ht="41.4" x14ac:dyDescent="0.3">
      <c r="A56" s="260"/>
      <c r="B56" s="100" t="s">
        <v>59</v>
      </c>
      <c r="C56" s="105" t="s">
        <v>489</v>
      </c>
      <c r="D56" s="93" t="s">
        <v>469</v>
      </c>
      <c r="E56" s="94" t="s">
        <v>46</v>
      </c>
      <c r="F56" s="272">
        <v>1</v>
      </c>
      <c r="G56" s="179"/>
      <c r="H56" s="273">
        <f t="shared" si="0"/>
        <v>0</v>
      </c>
    </row>
    <row r="57" spans="1:8" ht="6.75" customHeight="1" thickBot="1" x14ac:dyDescent="0.35">
      <c r="A57" s="260"/>
      <c r="B57" s="96"/>
      <c r="C57" s="107"/>
      <c r="D57" s="97"/>
      <c r="E57" s="98"/>
      <c r="F57" s="274"/>
      <c r="G57" s="275"/>
      <c r="H57" s="276"/>
    </row>
    <row r="58" spans="1:8" ht="14.4" thickBot="1" x14ac:dyDescent="0.35">
      <c r="A58" s="257"/>
      <c r="B58" s="138" t="s">
        <v>927</v>
      </c>
      <c r="C58" s="139"/>
      <c r="D58" s="139"/>
      <c r="E58" s="139"/>
      <c r="F58" s="149"/>
      <c r="G58" s="140"/>
      <c r="H58" s="267">
        <f>SUM(H47:H57)</f>
        <v>0</v>
      </c>
    </row>
    <row r="59" spans="1:8" ht="14.4" thickTop="1" x14ac:dyDescent="0.3">
      <c r="A59" s="257"/>
      <c r="B59" s="13"/>
      <c r="C59" s="1"/>
      <c r="D59" s="1"/>
      <c r="E59" s="1"/>
      <c r="F59" s="1"/>
      <c r="G59" s="18"/>
      <c r="H59" s="141"/>
    </row>
    <row r="60" spans="1:8" ht="14.4" thickBot="1" x14ac:dyDescent="0.35">
      <c r="A60" s="257"/>
      <c r="B60" s="13"/>
      <c r="C60" s="6"/>
      <c r="D60" s="6"/>
      <c r="E60" s="1"/>
      <c r="F60" s="1"/>
      <c r="G60" s="18"/>
      <c r="H60" s="141"/>
    </row>
    <row r="61" spans="1:8" ht="13.8" x14ac:dyDescent="0.3">
      <c r="A61" s="238"/>
      <c r="B61" s="142" t="s">
        <v>434</v>
      </c>
      <c r="C61" s="143"/>
      <c r="D61" s="143"/>
      <c r="E61" s="143"/>
      <c r="F61" s="144"/>
      <c r="G61" s="144"/>
      <c r="H61" s="145"/>
    </row>
    <row r="62" spans="1:8" ht="13.8" x14ac:dyDescent="0.3">
      <c r="A62" s="238"/>
      <c r="B62" s="277" t="s">
        <v>821</v>
      </c>
      <c r="C62" s="1"/>
      <c r="D62" s="1"/>
      <c r="E62" s="168"/>
      <c r="F62" s="168"/>
      <c r="G62" s="169"/>
      <c r="H62" s="141">
        <f>H43</f>
        <v>0</v>
      </c>
    </row>
    <row r="63" spans="1:8" ht="13.8" x14ac:dyDescent="0.3">
      <c r="A63" s="238"/>
      <c r="B63" s="13" t="s">
        <v>926</v>
      </c>
      <c r="C63" s="1"/>
      <c r="D63" s="1"/>
      <c r="E63" s="170"/>
      <c r="F63" s="170"/>
      <c r="G63" s="171"/>
      <c r="H63" s="278">
        <f>H58</f>
        <v>0</v>
      </c>
    </row>
    <row r="64" spans="1:8" ht="7.95" customHeight="1" x14ac:dyDescent="0.3">
      <c r="A64" s="238"/>
      <c r="B64" s="279"/>
      <c r="C64" s="280"/>
      <c r="D64" s="280"/>
      <c r="E64" s="280"/>
      <c r="F64" s="280"/>
      <c r="G64" s="281"/>
      <c r="H64" s="282"/>
    </row>
    <row r="65" spans="1:8" ht="14.4" x14ac:dyDescent="0.3">
      <c r="A65" s="238"/>
      <c r="B65" s="283" t="s">
        <v>840</v>
      </c>
      <c r="C65" s="26"/>
      <c r="D65" s="26"/>
      <c r="E65" s="26"/>
      <c r="F65" s="26"/>
      <c r="G65" s="284"/>
      <c r="H65" s="180">
        <f>SUM(H62:H64)</f>
        <v>0</v>
      </c>
    </row>
    <row r="66" spans="1:8" ht="15" thickBot="1" x14ac:dyDescent="0.35">
      <c r="A66" s="238"/>
      <c r="B66" s="283" t="s">
        <v>841</v>
      </c>
      <c r="C66" s="26"/>
      <c r="D66" s="26"/>
      <c r="E66" s="285"/>
      <c r="F66" s="286">
        <v>0.1</v>
      </c>
      <c r="G66" s="284"/>
      <c r="H66" s="141">
        <f>H65*F66</f>
        <v>0</v>
      </c>
    </row>
    <row r="67" spans="1:8" ht="14.4" thickBot="1" x14ac:dyDescent="0.35">
      <c r="A67" s="238"/>
      <c r="B67" s="287" t="s">
        <v>817</v>
      </c>
      <c r="C67" s="288"/>
      <c r="D67" s="288"/>
      <c r="E67" s="288"/>
      <c r="F67" s="289"/>
      <c r="G67" s="289"/>
      <c r="H67" s="290">
        <f>SUM(H65:H66)</f>
        <v>0</v>
      </c>
    </row>
    <row r="68" spans="1:8" ht="11.25" customHeight="1" thickTop="1" x14ac:dyDescent="0.3">
      <c r="A68" s="257"/>
      <c r="B68" s="11"/>
      <c r="C68" s="1"/>
      <c r="D68" s="1"/>
      <c r="E68" s="1"/>
      <c r="F68" s="1"/>
      <c r="G68" s="18"/>
      <c r="H68" s="291"/>
    </row>
    <row r="69" spans="1:8" ht="13.8" x14ac:dyDescent="0.3">
      <c r="A69" s="257"/>
      <c r="B69" s="11"/>
      <c r="C69" s="6"/>
      <c r="D69" s="6"/>
      <c r="E69" s="1"/>
      <c r="F69" s="1"/>
      <c r="G69" s="18"/>
      <c r="H69" s="18"/>
    </row>
    <row r="70" spans="1:8" ht="14.4" thickBot="1" x14ac:dyDescent="0.35">
      <c r="A70" s="257"/>
      <c r="B70" s="11"/>
      <c r="C70" s="1"/>
      <c r="D70" s="1"/>
      <c r="E70" s="1"/>
      <c r="F70" s="1"/>
      <c r="G70" s="18"/>
      <c r="H70" s="18"/>
    </row>
    <row r="71" spans="1:8" s="28" customFormat="1" ht="14.4" x14ac:dyDescent="0.3">
      <c r="A71" s="238"/>
      <c r="B71" s="292" t="s">
        <v>812</v>
      </c>
      <c r="C71" s="32"/>
      <c r="D71" s="32"/>
      <c r="E71" s="32"/>
      <c r="F71" s="32"/>
      <c r="G71" s="293"/>
      <c r="H71" s="294"/>
    </row>
    <row r="72" spans="1:8" ht="14.4" thickBot="1" x14ac:dyDescent="0.35">
      <c r="A72" s="257"/>
      <c r="B72" s="13"/>
      <c r="C72" s="1"/>
      <c r="D72" s="1"/>
      <c r="E72" s="1"/>
      <c r="F72" s="1"/>
      <c r="G72" s="18"/>
      <c r="H72" s="141"/>
    </row>
    <row r="73" spans="1:8" ht="13.8" x14ac:dyDescent="0.3">
      <c r="A73" s="257"/>
      <c r="B73" s="150" t="s">
        <v>831</v>
      </c>
      <c r="C73" s="151"/>
      <c r="D73" s="151"/>
      <c r="E73" s="151"/>
      <c r="F73" s="152"/>
      <c r="G73" s="152"/>
      <c r="H73" s="153"/>
    </row>
    <row r="74" spans="1:8" ht="13.8" x14ac:dyDescent="0.3">
      <c r="A74" s="258"/>
      <c r="B74" s="146" t="s">
        <v>822</v>
      </c>
      <c r="C74" s="154" t="s">
        <v>111</v>
      </c>
      <c r="D74" s="147"/>
      <c r="E74" s="155" t="s">
        <v>50</v>
      </c>
      <c r="F74" s="295">
        <v>1</v>
      </c>
      <c r="G74" s="156"/>
      <c r="H74" s="148"/>
    </row>
    <row r="75" spans="1:8" ht="14.4" thickBot="1" x14ac:dyDescent="0.35">
      <c r="A75" s="260"/>
      <c r="B75" s="59" t="s">
        <v>44</v>
      </c>
      <c r="C75" s="62" t="s">
        <v>155</v>
      </c>
      <c r="D75" s="52" t="s">
        <v>422</v>
      </c>
      <c r="E75" s="89" t="s">
        <v>50</v>
      </c>
      <c r="F75" s="296">
        <v>1</v>
      </c>
      <c r="G75" s="297"/>
      <c r="H75" s="263">
        <f>F75*G75</f>
        <v>0</v>
      </c>
    </row>
    <row r="76" spans="1:8" ht="14.4" thickBot="1" x14ac:dyDescent="0.35">
      <c r="A76" s="257"/>
      <c r="B76" s="157" t="s">
        <v>832</v>
      </c>
      <c r="C76" s="158"/>
      <c r="D76" s="158"/>
      <c r="E76" s="158"/>
      <c r="F76" s="159"/>
      <c r="G76" s="159"/>
      <c r="H76" s="298">
        <f>SUM(H74:H75)</f>
        <v>0</v>
      </c>
    </row>
    <row r="77" spans="1:8" ht="14.4" thickTop="1" x14ac:dyDescent="0.3">
      <c r="A77" s="299"/>
      <c r="B77" s="13"/>
      <c r="C77" s="1"/>
      <c r="D77" s="1"/>
      <c r="E77" s="1"/>
      <c r="F77" s="1"/>
      <c r="G77" s="18"/>
      <c r="H77" s="141"/>
    </row>
    <row r="78" spans="1:8" ht="14.4" thickBot="1" x14ac:dyDescent="0.35">
      <c r="A78" s="299"/>
      <c r="B78" s="13"/>
      <c r="C78" s="1"/>
      <c r="D78" s="1"/>
      <c r="E78" s="1"/>
      <c r="F78" s="1"/>
      <c r="G78" s="18"/>
      <c r="H78" s="141"/>
    </row>
    <row r="79" spans="1:8" ht="13.8" x14ac:dyDescent="0.3">
      <c r="A79" s="257"/>
      <c r="B79" s="150" t="s">
        <v>928</v>
      </c>
      <c r="C79" s="151"/>
      <c r="D79" s="151"/>
      <c r="E79" s="151"/>
      <c r="F79" s="152"/>
      <c r="G79" s="152"/>
      <c r="H79" s="153"/>
    </row>
    <row r="80" spans="1:8" ht="13.5" customHeight="1" x14ac:dyDescent="0.3">
      <c r="A80" s="260"/>
      <c r="B80" s="59" t="s">
        <v>44</v>
      </c>
      <c r="C80" s="99" t="s">
        <v>491</v>
      </c>
      <c r="D80" s="92" t="s">
        <v>762</v>
      </c>
      <c r="E80" s="55" t="s">
        <v>50</v>
      </c>
      <c r="F80" s="268">
        <v>2</v>
      </c>
      <c r="G80" s="223"/>
      <c r="H80" s="269">
        <f t="shared" ref="H80:H89" si="1">F80*G80</f>
        <v>0</v>
      </c>
    </row>
    <row r="81" spans="1:8" ht="13.5" customHeight="1" x14ac:dyDescent="0.3">
      <c r="A81" s="260"/>
      <c r="B81" s="59" t="s">
        <v>47</v>
      </c>
      <c r="C81" s="99" t="s">
        <v>493</v>
      </c>
      <c r="D81" s="92" t="s">
        <v>443</v>
      </c>
      <c r="E81" s="55" t="s">
        <v>50</v>
      </c>
      <c r="F81" s="270">
        <v>1</v>
      </c>
      <c r="G81" s="223"/>
      <c r="H81" s="271">
        <f t="shared" si="1"/>
        <v>0</v>
      </c>
    </row>
    <row r="82" spans="1:8" ht="13.5" customHeight="1" x14ac:dyDescent="0.3">
      <c r="A82" s="260"/>
      <c r="B82" s="59" t="s">
        <v>48</v>
      </c>
      <c r="C82" s="99" t="s">
        <v>492</v>
      </c>
      <c r="D82" s="92" t="s">
        <v>763</v>
      </c>
      <c r="E82" s="55" t="s">
        <v>50</v>
      </c>
      <c r="F82" s="270">
        <v>1</v>
      </c>
      <c r="G82" s="223"/>
      <c r="H82" s="271">
        <f t="shared" si="1"/>
        <v>0</v>
      </c>
    </row>
    <row r="83" spans="1:8" ht="13.5" customHeight="1" x14ac:dyDescent="0.3">
      <c r="A83" s="260"/>
      <c r="B83" s="59" t="s">
        <v>49</v>
      </c>
      <c r="C83" s="99" t="s">
        <v>498</v>
      </c>
      <c r="D83" s="92" t="s">
        <v>764</v>
      </c>
      <c r="E83" s="55" t="s">
        <v>50</v>
      </c>
      <c r="F83" s="270">
        <v>1</v>
      </c>
      <c r="G83" s="223"/>
      <c r="H83" s="271">
        <f t="shared" si="1"/>
        <v>0</v>
      </c>
    </row>
    <row r="84" spans="1:8" ht="13.5" customHeight="1" x14ac:dyDescent="0.3">
      <c r="A84" s="260"/>
      <c r="B84" s="59" t="s">
        <v>51</v>
      </c>
      <c r="C84" s="99" t="s">
        <v>494</v>
      </c>
      <c r="D84" s="92" t="s">
        <v>444</v>
      </c>
      <c r="E84" s="55" t="s">
        <v>50</v>
      </c>
      <c r="F84" s="270">
        <v>1</v>
      </c>
      <c r="G84" s="223"/>
      <c r="H84" s="271">
        <f t="shared" si="1"/>
        <v>0</v>
      </c>
    </row>
    <row r="85" spans="1:8" ht="13.5" customHeight="1" x14ac:dyDescent="0.3">
      <c r="A85" s="260"/>
      <c r="B85" s="59" t="s">
        <v>53</v>
      </c>
      <c r="C85" s="99" t="s">
        <v>484</v>
      </c>
      <c r="D85" s="92" t="s">
        <v>766</v>
      </c>
      <c r="E85" s="55" t="s">
        <v>50</v>
      </c>
      <c r="F85" s="270">
        <v>1</v>
      </c>
      <c r="G85" s="223"/>
      <c r="H85" s="271">
        <f t="shared" si="1"/>
        <v>0</v>
      </c>
    </row>
    <row r="86" spans="1:8" ht="13.5" customHeight="1" x14ac:dyDescent="0.3">
      <c r="A86" s="260"/>
      <c r="B86" s="59" t="s">
        <v>55</v>
      </c>
      <c r="C86" s="99" t="s">
        <v>495</v>
      </c>
      <c r="D86" s="92" t="s">
        <v>445</v>
      </c>
      <c r="E86" s="55" t="s">
        <v>50</v>
      </c>
      <c r="F86" s="270">
        <v>1</v>
      </c>
      <c r="G86" s="223"/>
      <c r="H86" s="271">
        <f t="shared" si="1"/>
        <v>0</v>
      </c>
    </row>
    <row r="87" spans="1:8" ht="13.5" customHeight="1" x14ac:dyDescent="0.3">
      <c r="A87" s="260"/>
      <c r="B87" s="59" t="s">
        <v>57</v>
      </c>
      <c r="C87" s="99" t="s">
        <v>496</v>
      </c>
      <c r="D87" s="92" t="s">
        <v>446</v>
      </c>
      <c r="E87" s="55" t="s">
        <v>50</v>
      </c>
      <c r="F87" s="270">
        <v>1</v>
      </c>
      <c r="G87" s="223"/>
      <c r="H87" s="271">
        <f t="shared" si="1"/>
        <v>0</v>
      </c>
    </row>
    <row r="88" spans="1:8" ht="13.5" customHeight="1" x14ac:dyDescent="0.3">
      <c r="A88" s="260"/>
      <c r="B88" s="59" t="s">
        <v>58</v>
      </c>
      <c r="C88" s="99" t="s">
        <v>497</v>
      </c>
      <c r="D88" s="92" t="s">
        <v>447</v>
      </c>
      <c r="E88" s="55" t="s">
        <v>50</v>
      </c>
      <c r="F88" s="270">
        <v>2</v>
      </c>
      <c r="G88" s="223"/>
      <c r="H88" s="271">
        <f t="shared" si="1"/>
        <v>0</v>
      </c>
    </row>
    <row r="89" spans="1:8" ht="41.4" x14ac:dyDescent="0.3">
      <c r="A89" s="260"/>
      <c r="B89" s="100" t="s">
        <v>59</v>
      </c>
      <c r="C89" s="105" t="s">
        <v>500</v>
      </c>
      <c r="D89" s="93" t="s">
        <v>471</v>
      </c>
      <c r="E89" s="94" t="s">
        <v>46</v>
      </c>
      <c r="F89" s="272">
        <v>1</v>
      </c>
      <c r="G89" s="179"/>
      <c r="H89" s="273">
        <f t="shared" si="1"/>
        <v>0</v>
      </c>
    </row>
    <row r="90" spans="1:8" ht="4.5" customHeight="1" thickBot="1" x14ac:dyDescent="0.35">
      <c r="A90" s="260"/>
      <c r="B90" s="96"/>
      <c r="C90" s="106" t="s">
        <v>482</v>
      </c>
      <c r="D90" s="97"/>
      <c r="E90" s="98"/>
      <c r="F90" s="300"/>
      <c r="G90" s="301"/>
      <c r="H90" s="302"/>
    </row>
    <row r="91" spans="1:8" ht="14.4" thickBot="1" x14ac:dyDescent="0.35">
      <c r="A91" s="257"/>
      <c r="B91" s="303" t="s">
        <v>929</v>
      </c>
      <c r="C91" s="161"/>
      <c r="D91" s="161"/>
      <c r="E91" s="161"/>
      <c r="F91" s="162"/>
      <c r="G91" s="163"/>
      <c r="H91" s="304">
        <f>SUM(H80:H90)</f>
        <v>0</v>
      </c>
    </row>
    <row r="92" spans="1:8" ht="14.4" thickTop="1" x14ac:dyDescent="0.3">
      <c r="A92" s="299"/>
      <c r="B92" s="13"/>
      <c r="C92" s="1"/>
      <c r="D92" s="1"/>
      <c r="E92" s="1"/>
      <c r="F92" s="1"/>
      <c r="G92" s="18"/>
      <c r="H92" s="141"/>
    </row>
    <row r="93" spans="1:8" ht="13.95" customHeight="1" thickBot="1" x14ac:dyDescent="0.35">
      <c r="A93" s="299"/>
      <c r="B93" s="13"/>
      <c r="C93" s="1"/>
      <c r="D93" s="1"/>
      <c r="E93" s="1"/>
      <c r="F93" s="1"/>
      <c r="G93" s="18"/>
      <c r="H93" s="141"/>
    </row>
    <row r="94" spans="1:8" ht="13.8" x14ac:dyDescent="0.3">
      <c r="A94" s="299"/>
      <c r="B94" s="164" t="s">
        <v>813</v>
      </c>
      <c r="C94" s="165"/>
      <c r="D94" s="165"/>
      <c r="E94" s="165"/>
      <c r="F94" s="166"/>
      <c r="G94" s="166"/>
      <c r="H94" s="167"/>
    </row>
    <row r="95" spans="1:8" ht="13.8" x14ac:dyDescent="0.3">
      <c r="A95" s="257"/>
      <c r="B95" s="305" t="s">
        <v>831</v>
      </c>
      <c r="C95" s="1"/>
      <c r="D95" s="1"/>
      <c r="E95" s="168"/>
      <c r="F95" s="168"/>
      <c r="G95" s="169"/>
      <c r="H95" s="192">
        <f>H76</f>
        <v>0</v>
      </c>
    </row>
    <row r="96" spans="1:8" ht="13.8" x14ac:dyDescent="0.3">
      <c r="A96" s="257"/>
      <c r="B96" s="185" t="s">
        <v>928</v>
      </c>
      <c r="C96" s="1"/>
      <c r="D96" s="1"/>
      <c r="E96" s="170"/>
      <c r="F96" s="170"/>
      <c r="G96" s="171"/>
      <c r="H96" s="265">
        <f>H91</f>
        <v>0</v>
      </c>
    </row>
    <row r="97" spans="1:8" ht="7.95" customHeight="1" thickBot="1" x14ac:dyDescent="0.35">
      <c r="A97" s="299"/>
      <c r="B97" s="13"/>
      <c r="C97" s="1"/>
      <c r="D97" s="1"/>
      <c r="E97" s="1"/>
      <c r="F97" s="1"/>
      <c r="G97" s="18"/>
      <c r="H97" s="141"/>
    </row>
    <row r="98" spans="1:8" ht="14.4" thickBot="1" x14ac:dyDescent="0.35">
      <c r="A98" s="257"/>
      <c r="B98" s="172" t="s">
        <v>435</v>
      </c>
      <c r="C98" s="173"/>
      <c r="D98" s="173"/>
      <c r="E98" s="173"/>
      <c r="F98" s="174"/>
      <c r="G98" s="174"/>
      <c r="H98" s="306">
        <f>SUM(H95:H97)</f>
        <v>0</v>
      </c>
    </row>
    <row r="99" spans="1:8" ht="10.5" customHeight="1" thickTop="1" x14ac:dyDescent="0.3">
      <c r="A99" s="299"/>
      <c r="B99" s="11"/>
      <c r="C99" s="1"/>
      <c r="D99" s="1"/>
      <c r="E99" s="1"/>
      <c r="F99" s="1"/>
      <c r="G99" s="18"/>
      <c r="H99" s="18"/>
    </row>
    <row r="100" spans="1:8" ht="13.8" x14ac:dyDescent="0.3">
      <c r="A100" s="299"/>
      <c r="B100" s="11"/>
      <c r="C100" s="1"/>
      <c r="D100" s="1"/>
      <c r="E100" s="1"/>
      <c r="F100" s="1"/>
      <c r="G100" s="18"/>
      <c r="H100" s="18"/>
    </row>
    <row r="101" spans="1:8" ht="14.4" thickBot="1" x14ac:dyDescent="0.35">
      <c r="A101" s="299"/>
      <c r="B101" s="11"/>
      <c r="C101" s="1"/>
      <c r="D101" s="1"/>
      <c r="E101" s="1"/>
      <c r="F101" s="1"/>
      <c r="G101" s="18"/>
      <c r="H101" s="18"/>
    </row>
    <row r="102" spans="1:8" s="28" customFormat="1" ht="14.4" collapsed="1" x14ac:dyDescent="0.3">
      <c r="A102" s="307"/>
      <c r="B102" s="308" t="s">
        <v>814</v>
      </c>
      <c r="C102" s="72"/>
      <c r="D102" s="72"/>
      <c r="E102" s="72"/>
      <c r="F102" s="72"/>
      <c r="G102" s="73"/>
      <c r="H102" s="74"/>
    </row>
    <row r="103" spans="1:8" ht="14.4" thickBot="1" x14ac:dyDescent="0.35">
      <c r="A103" s="299"/>
      <c r="B103" s="13"/>
      <c r="C103" s="1"/>
      <c r="D103" s="1"/>
      <c r="E103" s="1"/>
      <c r="F103" s="1"/>
      <c r="G103" s="18"/>
      <c r="H103" s="141"/>
    </row>
    <row r="104" spans="1:8" s="24" customFormat="1" ht="13.8" x14ac:dyDescent="0.3">
      <c r="A104" s="299"/>
      <c r="B104" s="186" t="s">
        <v>902</v>
      </c>
      <c r="C104" s="187"/>
      <c r="D104" s="187"/>
      <c r="E104" s="187"/>
      <c r="F104" s="188"/>
      <c r="G104" s="188"/>
      <c r="H104" s="189"/>
    </row>
    <row r="105" spans="1:8" ht="207.6" thickBot="1" x14ac:dyDescent="0.35">
      <c r="A105" s="260"/>
      <c r="B105" s="79" t="s">
        <v>44</v>
      </c>
      <c r="C105" s="80"/>
      <c r="D105" s="47" t="s">
        <v>937</v>
      </c>
      <c r="E105" s="309" t="s">
        <v>46</v>
      </c>
      <c r="F105" s="67">
        <v>1</v>
      </c>
      <c r="G105" s="310"/>
      <c r="H105" s="311">
        <f>F105*G105</f>
        <v>0</v>
      </c>
    </row>
    <row r="106" spans="1:8" ht="14.4" thickBot="1" x14ac:dyDescent="0.35">
      <c r="A106" s="299"/>
      <c r="B106" s="181" t="s">
        <v>536</v>
      </c>
      <c r="C106" s="182"/>
      <c r="D106" s="182"/>
      <c r="E106" s="182"/>
      <c r="F106" s="183"/>
      <c r="G106" s="183"/>
      <c r="H106" s="312">
        <f>SUM(H105:H105)</f>
        <v>0</v>
      </c>
    </row>
    <row r="107" spans="1:8" ht="14.4" thickTop="1" x14ac:dyDescent="0.3">
      <c r="A107" s="299"/>
      <c r="B107" s="13"/>
      <c r="C107" s="1"/>
      <c r="D107" s="1"/>
      <c r="E107" s="1"/>
      <c r="F107" s="1"/>
      <c r="G107" s="18"/>
      <c r="H107" s="141"/>
    </row>
    <row r="108" spans="1:8" ht="14.4" thickBot="1" x14ac:dyDescent="0.35">
      <c r="A108" s="299"/>
      <c r="B108" s="13"/>
      <c r="C108" s="1"/>
      <c r="D108" s="1"/>
      <c r="E108" s="1"/>
      <c r="F108" s="1"/>
      <c r="G108" s="18"/>
      <c r="H108" s="141"/>
    </row>
    <row r="109" spans="1:8" ht="13.8" x14ac:dyDescent="0.3">
      <c r="A109" s="299"/>
      <c r="B109" s="175" t="s">
        <v>815</v>
      </c>
      <c r="C109" s="176"/>
      <c r="D109" s="176"/>
      <c r="E109" s="176"/>
      <c r="F109" s="177"/>
      <c r="G109" s="177"/>
      <c r="H109" s="178"/>
    </row>
    <row r="110" spans="1:8" ht="8.4" customHeight="1" x14ac:dyDescent="0.3">
      <c r="A110" s="299"/>
      <c r="B110" s="184"/>
      <c r="C110" s="6"/>
      <c r="D110" s="6"/>
      <c r="E110" s="6"/>
      <c r="F110" s="1"/>
      <c r="G110" s="18"/>
      <c r="H110" s="180"/>
    </row>
    <row r="111" spans="1:8" ht="13.8" x14ac:dyDescent="0.3">
      <c r="A111" s="299"/>
      <c r="B111" s="313" t="s">
        <v>902</v>
      </c>
      <c r="C111" s="1"/>
      <c r="D111" s="1"/>
      <c r="E111" s="1"/>
      <c r="F111" s="1"/>
      <c r="G111" s="169"/>
      <c r="H111" s="326">
        <f>H106</f>
        <v>0</v>
      </c>
    </row>
    <row r="112" spans="1:8" ht="7.95" customHeight="1" thickBot="1" x14ac:dyDescent="0.35">
      <c r="A112" s="299"/>
      <c r="B112" s="13"/>
      <c r="C112" s="1"/>
      <c r="D112" s="1"/>
      <c r="E112" s="1"/>
      <c r="F112" s="1"/>
      <c r="G112" s="18"/>
      <c r="H112" s="141"/>
    </row>
    <row r="113" spans="1:8" ht="14.4" thickBot="1" x14ac:dyDescent="0.35">
      <c r="A113" s="299"/>
      <c r="B113" s="193" t="s">
        <v>816</v>
      </c>
      <c r="C113" s="194"/>
      <c r="D113" s="194"/>
      <c r="E113" s="194"/>
      <c r="F113" s="195"/>
      <c r="G113" s="195"/>
      <c r="H113" s="314">
        <f>SUM(H110:H112)</f>
        <v>0</v>
      </c>
    </row>
    <row r="114" spans="1:8" ht="14.4" thickTop="1" x14ac:dyDescent="0.3">
      <c r="A114" s="238"/>
      <c r="B114" s="11"/>
      <c r="C114" s="1"/>
      <c r="D114" s="1"/>
      <c r="E114" s="1"/>
      <c r="F114" s="1"/>
      <c r="G114" s="18"/>
      <c r="H114" s="25"/>
    </row>
    <row r="115" spans="1:8" ht="13.8" x14ac:dyDescent="0.3">
      <c r="A115" s="238"/>
      <c r="B115" s="11"/>
      <c r="C115" s="1"/>
      <c r="D115" s="1"/>
      <c r="E115" s="1"/>
      <c r="F115" s="1"/>
      <c r="G115" s="18"/>
      <c r="H115" s="18"/>
    </row>
    <row r="116" spans="1:8" ht="14.4" thickBot="1" x14ac:dyDescent="0.35">
      <c r="A116" s="238"/>
      <c r="B116" s="315"/>
      <c r="C116" s="42"/>
      <c r="D116" s="42"/>
      <c r="E116" s="42"/>
      <c r="F116" s="42"/>
      <c r="G116" s="275"/>
      <c r="H116" s="275"/>
    </row>
    <row r="117" spans="1:8" ht="14.4" x14ac:dyDescent="0.3">
      <c r="A117" s="238"/>
      <c r="B117" s="316" t="s">
        <v>930</v>
      </c>
      <c r="C117" s="317"/>
      <c r="D117" s="317"/>
      <c r="E117" s="317"/>
      <c r="F117" s="318"/>
      <c r="G117" s="318"/>
      <c r="H117" s="319"/>
    </row>
    <row r="118" spans="1:8" ht="8.4" customHeight="1" x14ac:dyDescent="0.3">
      <c r="A118" s="257"/>
      <c r="B118" s="184"/>
      <c r="C118" s="6"/>
      <c r="D118" s="6"/>
      <c r="E118" s="6"/>
      <c r="F118" s="1"/>
      <c r="G118" s="18"/>
      <c r="H118" s="141"/>
    </row>
    <row r="119" spans="1:8" ht="13.8" x14ac:dyDescent="0.3">
      <c r="A119" s="257"/>
      <c r="B119" s="313" t="s">
        <v>436</v>
      </c>
      <c r="C119" s="1"/>
      <c r="D119" s="1"/>
      <c r="E119" s="5" t="s">
        <v>437</v>
      </c>
      <c r="F119" s="5">
        <v>1</v>
      </c>
      <c r="G119" s="18">
        <f>cijena_servis_ODV_KP1</f>
        <v>0</v>
      </c>
      <c r="H119" s="320">
        <f>F119*G119</f>
        <v>0</v>
      </c>
    </row>
    <row r="120" spans="1:8" ht="13.8" x14ac:dyDescent="0.3">
      <c r="A120" s="257"/>
      <c r="B120" s="313" t="s">
        <v>818</v>
      </c>
      <c r="C120" s="1"/>
      <c r="D120" s="1"/>
      <c r="E120" s="88" t="s">
        <v>437</v>
      </c>
      <c r="F120" s="88">
        <v>1</v>
      </c>
      <c r="G120" s="321">
        <f>cijena_pregled_ODV_KP1</f>
        <v>0</v>
      </c>
      <c r="H120" s="278">
        <f>F120*G120</f>
        <v>0</v>
      </c>
    </row>
    <row r="121" spans="1:8" ht="13.8" x14ac:dyDescent="0.3">
      <c r="A121" s="257"/>
      <c r="B121" s="313" t="s">
        <v>814</v>
      </c>
      <c r="C121" s="1"/>
      <c r="D121" s="1"/>
      <c r="E121" s="88" t="s">
        <v>46</v>
      </c>
      <c r="F121" s="88">
        <v>1</v>
      </c>
      <c r="G121" s="321">
        <f>cijena_rekonstrukcija_ODV_KP1</f>
        <v>0</v>
      </c>
      <c r="H121" s="278">
        <f>F121*G121</f>
        <v>0</v>
      </c>
    </row>
    <row r="122" spans="1:8" ht="7.95" customHeight="1" thickBot="1" x14ac:dyDescent="0.35">
      <c r="A122" s="257"/>
      <c r="B122" s="13"/>
      <c r="C122" s="1"/>
      <c r="D122" s="1"/>
      <c r="E122" s="1"/>
      <c r="F122" s="1"/>
      <c r="G122" s="18"/>
      <c r="H122" s="322"/>
    </row>
    <row r="123" spans="1:8" s="28" customFormat="1" ht="14.4" thickBot="1" x14ac:dyDescent="0.3">
      <c r="A123" s="323"/>
      <c r="B123" s="196" t="s">
        <v>931</v>
      </c>
      <c r="C123" s="197"/>
      <c r="D123" s="197"/>
      <c r="E123" s="197"/>
      <c r="F123" s="198"/>
      <c r="G123" s="198"/>
      <c r="H123" s="324">
        <f>SUM(H119:H122)</f>
        <v>0</v>
      </c>
    </row>
    <row r="124" spans="1:8" ht="14.4" thickTop="1" x14ac:dyDescent="0.3">
      <c r="A124" s="238"/>
      <c r="B124" s="11"/>
      <c r="C124" s="1"/>
      <c r="D124" s="1"/>
      <c r="E124" s="1"/>
      <c r="F124" s="1"/>
      <c r="G124" s="18"/>
      <c r="H124" s="25"/>
    </row>
    <row r="125" spans="1:8" x14ac:dyDescent="0.25">
      <c r="A125" s="325"/>
    </row>
  </sheetData>
  <phoneticPr fontId="3" type="noConversion"/>
  <conditionalFormatting sqref="F105 F56">
    <cfRule type="cellIs" dxfId="256" priority="140" operator="greaterThan">
      <formula>0</formula>
    </cfRule>
  </conditionalFormatting>
  <conditionalFormatting sqref="F41 F25 F32 F19 F21 F28">
    <cfRule type="expression" dxfId="255" priority="34" stopIfTrue="1">
      <formula>$F19&gt;0</formula>
    </cfRule>
  </conditionalFormatting>
  <conditionalFormatting sqref="D47:D49">
    <cfRule type="expression" dxfId="254" priority="161" stopIfTrue="1">
      <formula>#REF!+#REF!+#REF!+#REF!+#REF!+#REF!+#REF!+#REF!&gt;1</formula>
    </cfRule>
  </conditionalFormatting>
  <conditionalFormatting sqref="D80:D82">
    <cfRule type="expression" dxfId="253" priority="159" stopIfTrue="1">
      <formula>#REF!+#REF!+#REF!+#REF!+#REF!+#REF!+#REF!+#REF!&gt;1</formula>
    </cfRule>
  </conditionalFormatting>
  <conditionalFormatting sqref="F89">
    <cfRule type="cellIs" dxfId="252" priority="156" operator="greaterThan">
      <formula>0</formula>
    </cfRule>
    <cfRule type="cellIs" dxfId="251" priority="157" operator="greaterThan">
      <formula>0</formula>
    </cfRule>
  </conditionalFormatting>
  <conditionalFormatting sqref="F16">
    <cfRule type="expression" dxfId="250" priority="38" stopIfTrue="1">
      <formula>$F16&gt;0</formula>
    </cfRule>
  </conditionalFormatting>
  <conditionalFormatting sqref="F37">
    <cfRule type="expression" dxfId="249" priority="36" stopIfTrue="1">
      <formula>$F37&gt;0</formula>
    </cfRule>
  </conditionalFormatting>
  <conditionalFormatting sqref="F39">
    <cfRule type="expression" dxfId="248" priority="35" stopIfTrue="1">
      <formula>$F39&gt;0</formula>
    </cfRule>
  </conditionalFormatting>
  <conditionalFormatting sqref="F74">
    <cfRule type="expression" dxfId="247" priority="17" stopIfTrue="1">
      <formula>$F74&gt;0</formula>
    </cfRule>
  </conditionalFormatting>
  <pageMargins left="0.70866141732283472" right="0.74803149606299213" top="0.55118110236220474" bottom="0.98425196850393704" header="0.35433070866141736" footer="0.51181102362204722"/>
  <pageSetup paperSize="9" orientation="portrait" blackAndWhite="1" r:id="rId1"/>
  <headerFooter alignWithMargins="0">
    <oddFooter>&amp;L&amp;A, strana &amp;P/&amp;N</oddFooter>
  </headerFooter>
  <rowBreaks count="3" manualBreakCount="3">
    <brk id="45" max="16383" man="1"/>
    <brk id="70" max="16383" man="1"/>
    <brk id="10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indexed="42"/>
  </sheetPr>
  <dimension ref="A1:H69"/>
  <sheetViews>
    <sheetView showGridLines="0" showZeros="0" topLeftCell="A28" workbookViewId="0">
      <selection activeCell="G50" sqref="G17:G50"/>
    </sheetView>
  </sheetViews>
  <sheetFormatPr defaultRowHeight="13.2" x14ac:dyDescent="0.25"/>
  <cols>
    <col min="1" max="1" width="3.21875" style="237" bestFit="1" customWidth="1"/>
    <col min="2" max="2" width="5.5546875" style="43" customWidth="1"/>
    <col min="3" max="3" width="11.5546875" style="43" customWidth="1"/>
    <col min="4" max="4" width="36.21875" style="43" customWidth="1"/>
    <col min="5" max="5" width="4.88671875" style="43" customWidth="1"/>
    <col min="6" max="6" width="5.109375" style="43" customWidth="1"/>
    <col min="7" max="7" width="10.6640625" style="43" customWidth="1"/>
    <col min="8" max="8" width="11.21875" style="43" customWidth="1"/>
    <col min="9" max="16384" width="8.88671875" style="43"/>
  </cols>
  <sheetData>
    <row r="1" spans="1:8" ht="6.75" customHeight="1" x14ac:dyDescent="0.25">
      <c r="A1" s="236"/>
      <c r="B1" s="36"/>
      <c r="C1" s="37"/>
      <c r="D1" s="38"/>
      <c r="E1" s="39"/>
      <c r="F1" s="39"/>
      <c r="G1" s="37"/>
      <c r="H1" s="37"/>
    </row>
    <row r="2" spans="1:8" ht="16.5" customHeight="1" x14ac:dyDescent="0.3">
      <c r="A2" s="238"/>
      <c r="B2" s="239" t="s">
        <v>890</v>
      </c>
      <c r="C2" s="1"/>
      <c r="D2" s="1"/>
      <c r="E2" s="1"/>
      <c r="F2" s="240"/>
      <c r="G2" s="4"/>
      <c r="H2" s="1"/>
    </row>
    <row r="3" spans="1:8" ht="16.5" customHeight="1" x14ac:dyDescent="0.3">
      <c r="A3" s="238"/>
      <c r="B3" s="3" t="s">
        <v>891</v>
      </c>
      <c r="C3" s="241"/>
      <c r="D3" s="1"/>
      <c r="E3" s="1"/>
      <c r="F3" s="3"/>
      <c r="G3" s="4"/>
      <c r="H3" s="1"/>
    </row>
    <row r="4" spans="1:8" ht="16.5" customHeight="1" x14ac:dyDescent="0.3">
      <c r="A4" s="238"/>
      <c r="B4" s="3" t="s">
        <v>893</v>
      </c>
      <c r="C4" s="241"/>
      <c r="D4" s="1"/>
      <c r="E4" s="1"/>
      <c r="F4" s="3"/>
      <c r="G4" s="4"/>
      <c r="H4" s="1"/>
    </row>
    <row r="5" spans="1:8" ht="13.8" x14ac:dyDescent="0.3">
      <c r="A5" s="238"/>
      <c r="B5" s="11"/>
      <c r="C5" s="3"/>
      <c r="D5" s="1"/>
      <c r="E5" s="1"/>
      <c r="F5" s="1"/>
      <c r="G5" s="1"/>
      <c r="H5" s="1"/>
    </row>
    <row r="6" spans="1:8" s="28" customFormat="1" ht="16.5" customHeight="1" x14ac:dyDescent="0.3">
      <c r="A6" s="238"/>
      <c r="B6" s="27" t="s">
        <v>47</v>
      </c>
      <c r="C6" s="240" t="s">
        <v>895</v>
      </c>
      <c r="D6" s="26"/>
      <c r="E6" s="26"/>
      <c r="F6" s="26"/>
      <c r="G6" s="26"/>
      <c r="H6" s="26"/>
    </row>
    <row r="7" spans="1:8" ht="13.8" x14ac:dyDescent="0.3">
      <c r="A7" s="238"/>
      <c r="B7" s="11"/>
      <c r="C7" s="6" t="s">
        <v>28</v>
      </c>
      <c r="D7" s="1"/>
      <c r="E7" s="1"/>
      <c r="F7" s="1"/>
      <c r="G7" s="1"/>
      <c r="H7" s="1"/>
    </row>
    <row r="8" spans="1:8" ht="14.4" thickBot="1" x14ac:dyDescent="0.35">
      <c r="A8" s="238"/>
      <c r="B8" s="11"/>
      <c r="C8" s="1"/>
      <c r="D8" s="1"/>
      <c r="E8" s="1"/>
      <c r="F8" s="1"/>
      <c r="G8" s="1"/>
      <c r="H8" s="1"/>
    </row>
    <row r="9" spans="1:8" ht="28.2" thickBot="1" x14ac:dyDescent="0.35">
      <c r="A9" s="238"/>
      <c r="B9" s="242" t="s">
        <v>30</v>
      </c>
      <c r="C9" s="243" t="s">
        <v>188</v>
      </c>
      <c r="D9" s="17" t="s">
        <v>190</v>
      </c>
      <c r="E9" s="244" t="s">
        <v>31</v>
      </c>
      <c r="F9" s="245" t="s">
        <v>32</v>
      </c>
      <c r="G9" s="246" t="s">
        <v>923</v>
      </c>
      <c r="H9" s="247" t="s">
        <v>924</v>
      </c>
    </row>
    <row r="10" spans="1:8" ht="6.75" customHeight="1" x14ac:dyDescent="0.3">
      <c r="A10" s="238"/>
      <c r="B10" s="248"/>
      <c r="C10" s="249"/>
      <c r="D10" s="250"/>
      <c r="E10" s="248"/>
      <c r="F10" s="248"/>
      <c r="G10" s="251"/>
      <c r="H10" s="251"/>
    </row>
    <row r="11" spans="1:8" ht="6.75" customHeight="1" thickBot="1" x14ac:dyDescent="0.35">
      <c r="A11" s="238"/>
      <c r="B11" s="248"/>
      <c r="C11" s="252"/>
      <c r="D11" s="253"/>
      <c r="E11" s="248"/>
      <c r="F11" s="248"/>
      <c r="G11" s="251"/>
      <c r="H11" s="251"/>
    </row>
    <row r="12" spans="1:8" s="28" customFormat="1" ht="16.5" customHeight="1" x14ac:dyDescent="0.3">
      <c r="A12" s="238"/>
      <c r="B12" s="254" t="s">
        <v>433</v>
      </c>
      <c r="C12" s="31"/>
      <c r="D12" s="31"/>
      <c r="E12" s="31"/>
      <c r="F12" s="31"/>
      <c r="G12" s="255"/>
      <c r="H12" s="256"/>
    </row>
    <row r="13" spans="1:8" ht="14.4" thickBot="1" x14ac:dyDescent="0.35">
      <c r="A13" s="238"/>
      <c r="B13" s="13"/>
      <c r="C13" s="1"/>
      <c r="D13" s="1"/>
      <c r="E13" s="1"/>
      <c r="F13" s="1"/>
      <c r="G13" s="1"/>
      <c r="H13" s="14"/>
    </row>
    <row r="14" spans="1:8" ht="13.8" x14ac:dyDescent="0.3">
      <c r="A14" s="257"/>
      <c r="B14" s="120" t="s">
        <v>833</v>
      </c>
      <c r="C14" s="121"/>
      <c r="D14" s="121"/>
      <c r="E14" s="121"/>
      <c r="F14" s="122"/>
      <c r="G14" s="122"/>
      <c r="H14" s="123"/>
    </row>
    <row r="15" spans="1:8" ht="13.8" x14ac:dyDescent="0.3">
      <c r="A15" s="257"/>
      <c r="B15" s="131"/>
      <c r="C15" s="132" t="s">
        <v>451</v>
      </c>
      <c r="D15" s="132"/>
      <c r="E15" s="132"/>
      <c r="F15" s="133"/>
      <c r="G15" s="133"/>
      <c r="H15" s="134"/>
    </row>
    <row r="16" spans="1:8" ht="13.5" customHeight="1" x14ac:dyDescent="0.3">
      <c r="A16" s="258"/>
      <c r="B16" s="128" t="s">
        <v>903</v>
      </c>
      <c r="C16" s="129" t="s">
        <v>551</v>
      </c>
      <c r="D16" s="57"/>
      <c r="E16" s="130" t="s">
        <v>50</v>
      </c>
      <c r="F16" s="259">
        <v>1</v>
      </c>
      <c r="G16" s="57"/>
      <c r="H16" s="58"/>
    </row>
    <row r="17" spans="1:8" ht="16.5" customHeight="1" x14ac:dyDescent="0.3">
      <c r="A17" s="327"/>
      <c r="B17" s="78" t="s">
        <v>44</v>
      </c>
      <c r="C17" s="64" t="s">
        <v>542</v>
      </c>
      <c r="D17" s="70" t="s">
        <v>543</v>
      </c>
      <c r="E17" s="53" t="s">
        <v>50</v>
      </c>
      <c r="F17" s="328">
        <v>1</v>
      </c>
      <c r="G17" s="262"/>
      <c r="H17" s="263">
        <f>F17*G17</f>
        <v>0</v>
      </c>
    </row>
    <row r="18" spans="1:8" ht="13.8" x14ac:dyDescent="0.3">
      <c r="A18" s="260"/>
      <c r="B18" s="78" t="s">
        <v>47</v>
      </c>
      <c r="C18" s="65" t="s">
        <v>524</v>
      </c>
      <c r="D18" s="52" t="s">
        <v>525</v>
      </c>
      <c r="E18" s="56" t="s">
        <v>50</v>
      </c>
      <c r="F18" s="264">
        <v>1</v>
      </c>
      <c r="G18" s="262"/>
      <c r="H18" s="263">
        <f>F18*G18</f>
        <v>0</v>
      </c>
    </row>
    <row r="19" spans="1:8" ht="13.5" customHeight="1" x14ac:dyDescent="0.3">
      <c r="A19" s="258"/>
      <c r="B19" s="128" t="s">
        <v>834</v>
      </c>
      <c r="C19" s="129" t="s">
        <v>552</v>
      </c>
      <c r="D19" s="57"/>
      <c r="E19" s="130"/>
      <c r="F19" s="329"/>
      <c r="G19" s="57"/>
      <c r="H19" s="58"/>
    </row>
    <row r="20" spans="1:8" ht="14.4" thickBot="1" x14ac:dyDescent="0.35">
      <c r="A20" s="260"/>
      <c r="B20" s="78" t="s">
        <v>44</v>
      </c>
      <c r="C20" s="64" t="s">
        <v>367</v>
      </c>
      <c r="D20" s="52" t="s">
        <v>368</v>
      </c>
      <c r="E20" s="56" t="s">
        <v>105</v>
      </c>
      <c r="F20" s="330">
        <v>5</v>
      </c>
      <c r="G20" s="262"/>
      <c r="H20" s="263">
        <f>F20*G20</f>
        <v>0</v>
      </c>
    </row>
    <row r="21" spans="1:8" ht="14.25" customHeight="1" thickBot="1" x14ac:dyDescent="0.35">
      <c r="A21" s="257"/>
      <c r="B21" s="138" t="s">
        <v>835</v>
      </c>
      <c r="C21" s="139"/>
      <c r="D21" s="139"/>
      <c r="E21" s="139"/>
      <c r="F21" s="140"/>
      <c r="G21" s="140"/>
      <c r="H21" s="267">
        <f>SUM(H15:H20)</f>
        <v>0</v>
      </c>
    </row>
    <row r="22" spans="1:8" ht="13.5" customHeight="1" thickTop="1" x14ac:dyDescent="0.3">
      <c r="A22" s="257"/>
      <c r="B22" s="13"/>
      <c r="C22" s="1"/>
      <c r="D22" s="1"/>
      <c r="E22" s="1"/>
      <c r="F22" s="1"/>
      <c r="G22" s="18"/>
      <c r="H22" s="141"/>
    </row>
    <row r="23" spans="1:8" ht="13.5" customHeight="1" thickBot="1" x14ac:dyDescent="0.35">
      <c r="A23" s="257"/>
      <c r="B23" s="13"/>
      <c r="C23" s="1"/>
      <c r="D23" s="1"/>
      <c r="E23" s="1"/>
      <c r="F23" s="1"/>
      <c r="G23" s="18"/>
      <c r="H23" s="141"/>
    </row>
    <row r="24" spans="1:8" ht="12.75" customHeight="1" x14ac:dyDescent="0.3">
      <c r="A24" s="257"/>
      <c r="B24" s="142" t="s">
        <v>932</v>
      </c>
      <c r="C24" s="143"/>
      <c r="D24" s="143"/>
      <c r="E24" s="143"/>
      <c r="F24" s="122"/>
      <c r="G24" s="144"/>
      <c r="H24" s="145"/>
    </row>
    <row r="25" spans="1:8" ht="13.5" customHeight="1" x14ac:dyDescent="0.3">
      <c r="A25" s="260"/>
      <c r="B25" s="59" t="s">
        <v>44</v>
      </c>
      <c r="C25" s="99" t="s">
        <v>488</v>
      </c>
      <c r="D25" s="92" t="s">
        <v>760</v>
      </c>
      <c r="E25" s="55" t="s">
        <v>50</v>
      </c>
      <c r="F25" s="270">
        <v>1</v>
      </c>
      <c r="G25" s="223"/>
      <c r="H25" s="271">
        <f>F25*G25</f>
        <v>0</v>
      </c>
    </row>
    <row r="26" spans="1:8" ht="41.4" x14ac:dyDescent="0.3">
      <c r="A26" s="260"/>
      <c r="B26" s="100" t="s">
        <v>47</v>
      </c>
      <c r="C26" s="105" t="s">
        <v>490</v>
      </c>
      <c r="D26" s="93" t="s">
        <v>470</v>
      </c>
      <c r="E26" s="94" t="s">
        <v>46</v>
      </c>
      <c r="F26" s="272">
        <v>1</v>
      </c>
      <c r="G26" s="179"/>
      <c r="H26" s="273">
        <f>F26*G26</f>
        <v>0</v>
      </c>
    </row>
    <row r="27" spans="1:8" ht="6.75" customHeight="1" thickBot="1" x14ac:dyDescent="0.35">
      <c r="A27" s="260"/>
      <c r="B27" s="96"/>
      <c r="C27" s="107"/>
      <c r="D27" s="97"/>
      <c r="E27" s="98"/>
      <c r="F27" s="274"/>
      <c r="G27" s="275"/>
      <c r="H27" s="276"/>
    </row>
    <row r="28" spans="1:8" ht="14.4" thickBot="1" x14ac:dyDescent="0.35">
      <c r="A28" s="257"/>
      <c r="B28" s="138" t="s">
        <v>933</v>
      </c>
      <c r="C28" s="139"/>
      <c r="D28" s="139"/>
      <c r="E28" s="139"/>
      <c r="F28" s="149"/>
      <c r="G28" s="140"/>
      <c r="H28" s="267">
        <f>SUM(H25:H27)</f>
        <v>0</v>
      </c>
    </row>
    <row r="29" spans="1:8" ht="14.4" thickTop="1" x14ac:dyDescent="0.3">
      <c r="A29" s="257"/>
      <c r="B29" s="13"/>
      <c r="C29" s="1"/>
      <c r="D29" s="1"/>
      <c r="E29" s="1"/>
      <c r="F29" s="1"/>
      <c r="G29" s="18"/>
      <c r="H29" s="141"/>
    </row>
    <row r="30" spans="1:8" ht="14.4" thickBot="1" x14ac:dyDescent="0.35">
      <c r="A30" s="257"/>
      <c r="B30" s="13"/>
      <c r="C30" s="6"/>
      <c r="D30" s="6"/>
      <c r="E30" s="1"/>
      <c r="F30" s="1"/>
      <c r="G30" s="18"/>
      <c r="H30" s="141"/>
    </row>
    <row r="31" spans="1:8" ht="13.8" x14ac:dyDescent="0.3">
      <c r="A31" s="238"/>
      <c r="B31" s="142" t="s">
        <v>434</v>
      </c>
      <c r="C31" s="143"/>
      <c r="D31" s="143"/>
      <c r="E31" s="143"/>
      <c r="F31" s="144"/>
      <c r="G31" s="144"/>
      <c r="H31" s="145"/>
    </row>
    <row r="32" spans="1:8" ht="13.8" x14ac:dyDescent="0.3">
      <c r="A32" s="238"/>
      <c r="B32" s="277" t="s">
        <v>833</v>
      </c>
      <c r="C32" s="1"/>
      <c r="D32" s="1"/>
      <c r="E32" s="168"/>
      <c r="F32" s="168"/>
      <c r="G32" s="169"/>
      <c r="H32" s="141">
        <f>H21</f>
        <v>0</v>
      </c>
    </row>
    <row r="33" spans="1:8" ht="13.8" x14ac:dyDescent="0.3">
      <c r="A33" s="238"/>
      <c r="B33" s="13" t="s">
        <v>932</v>
      </c>
      <c r="C33" s="1"/>
      <c r="D33" s="1"/>
      <c r="E33" s="170"/>
      <c r="F33" s="170"/>
      <c r="G33" s="171"/>
      <c r="H33" s="278">
        <f>H28</f>
        <v>0</v>
      </c>
    </row>
    <row r="34" spans="1:8" ht="7.95" customHeight="1" x14ac:dyDescent="0.3">
      <c r="A34" s="238"/>
      <c r="B34" s="279"/>
      <c r="C34" s="280"/>
      <c r="D34" s="280"/>
      <c r="E34" s="280"/>
      <c r="F34" s="280"/>
      <c r="G34" s="281"/>
      <c r="H34" s="282"/>
    </row>
    <row r="35" spans="1:8" ht="14.4" x14ac:dyDescent="0.3">
      <c r="A35" s="238"/>
      <c r="B35" s="283" t="s">
        <v>840</v>
      </c>
      <c r="C35" s="26"/>
      <c r="D35" s="26"/>
      <c r="E35" s="26"/>
      <c r="F35" s="26"/>
      <c r="G35" s="284"/>
      <c r="H35" s="180">
        <f>SUM(H32:H34)</f>
        <v>0</v>
      </c>
    </row>
    <row r="36" spans="1:8" ht="15" thickBot="1" x14ac:dyDescent="0.35">
      <c r="A36" s="238"/>
      <c r="B36" s="283" t="s">
        <v>841</v>
      </c>
      <c r="C36" s="26"/>
      <c r="D36" s="26"/>
      <c r="E36" s="285"/>
      <c r="F36" s="286">
        <v>0.1</v>
      </c>
      <c r="G36" s="284"/>
      <c r="H36" s="141">
        <f>H35*F36</f>
        <v>0</v>
      </c>
    </row>
    <row r="37" spans="1:8" ht="14.4" thickBot="1" x14ac:dyDescent="0.35">
      <c r="A37" s="238"/>
      <c r="B37" s="287" t="s">
        <v>817</v>
      </c>
      <c r="C37" s="288"/>
      <c r="D37" s="288"/>
      <c r="E37" s="288"/>
      <c r="F37" s="289"/>
      <c r="G37" s="289"/>
      <c r="H37" s="290">
        <f>SUM(H35:H36)</f>
        <v>0</v>
      </c>
    </row>
    <row r="38" spans="1:8" ht="11.25" customHeight="1" thickTop="1" x14ac:dyDescent="0.3">
      <c r="A38" s="257"/>
      <c r="B38" s="11"/>
      <c r="C38" s="1"/>
      <c r="D38" s="1"/>
      <c r="E38" s="1"/>
      <c r="F38" s="1"/>
      <c r="G38" s="18"/>
      <c r="H38" s="291"/>
    </row>
    <row r="39" spans="1:8" ht="13.8" x14ac:dyDescent="0.3">
      <c r="A39" s="257"/>
      <c r="B39" s="11"/>
      <c r="C39" s="6"/>
      <c r="D39" s="6"/>
      <c r="E39" s="1"/>
      <c r="F39" s="1"/>
      <c r="G39" s="18"/>
      <c r="H39" s="18"/>
    </row>
    <row r="40" spans="1:8" ht="14.4" thickBot="1" x14ac:dyDescent="0.35">
      <c r="A40" s="257"/>
      <c r="B40" s="11"/>
      <c r="C40" s="1"/>
      <c r="D40" s="1"/>
      <c r="E40" s="1"/>
      <c r="F40" s="1"/>
      <c r="G40" s="18"/>
      <c r="H40" s="18"/>
    </row>
    <row r="41" spans="1:8" s="28" customFormat="1" ht="14.4" x14ac:dyDescent="0.3">
      <c r="A41" s="238"/>
      <c r="B41" s="292" t="s">
        <v>812</v>
      </c>
      <c r="C41" s="32"/>
      <c r="D41" s="32"/>
      <c r="E41" s="32"/>
      <c r="F41" s="32"/>
      <c r="G41" s="293"/>
      <c r="H41" s="294"/>
    </row>
    <row r="42" spans="1:8" ht="14.4" thickBot="1" x14ac:dyDescent="0.35">
      <c r="A42" s="257"/>
      <c r="B42" s="13"/>
      <c r="C42" s="1"/>
      <c r="D42" s="1"/>
      <c r="E42" s="1"/>
      <c r="F42" s="1"/>
      <c r="G42" s="18"/>
      <c r="H42" s="141"/>
    </row>
    <row r="43" spans="1:8" ht="13.8" x14ac:dyDescent="0.3">
      <c r="A43" s="257"/>
      <c r="B43" s="150" t="s">
        <v>836</v>
      </c>
      <c r="C43" s="151"/>
      <c r="D43" s="151"/>
      <c r="E43" s="151"/>
      <c r="F43" s="152"/>
      <c r="G43" s="152"/>
      <c r="H43" s="153"/>
    </row>
    <row r="44" spans="1:8" ht="14.4" thickBot="1" x14ac:dyDescent="0.35">
      <c r="A44" s="258"/>
      <c r="B44" s="59" t="s">
        <v>44</v>
      </c>
      <c r="C44" s="90"/>
      <c r="D44" s="75" t="s">
        <v>223</v>
      </c>
      <c r="E44" s="88"/>
      <c r="F44" s="88"/>
      <c r="G44" s="223"/>
      <c r="H44" s="265"/>
    </row>
    <row r="45" spans="1:8" ht="14.4" thickBot="1" x14ac:dyDescent="0.35">
      <c r="A45" s="257"/>
      <c r="B45" s="157" t="s">
        <v>837</v>
      </c>
      <c r="C45" s="158"/>
      <c r="D45" s="158"/>
      <c r="E45" s="158"/>
      <c r="F45" s="159"/>
      <c r="G45" s="159"/>
      <c r="H45" s="298">
        <f>SUM(H44:H44)</f>
        <v>0</v>
      </c>
    </row>
    <row r="46" spans="1:8" ht="14.4" thickTop="1" x14ac:dyDescent="0.3">
      <c r="A46" s="299"/>
      <c r="B46" s="13"/>
      <c r="C46" s="1"/>
      <c r="D46" s="1"/>
      <c r="E46" s="1"/>
      <c r="F46" s="1"/>
      <c r="G46" s="18"/>
      <c r="H46" s="141"/>
    </row>
    <row r="47" spans="1:8" ht="14.4" thickBot="1" x14ac:dyDescent="0.35">
      <c r="A47" s="299"/>
      <c r="B47" s="13"/>
      <c r="C47" s="1"/>
      <c r="D47" s="1"/>
      <c r="E47" s="1"/>
      <c r="F47" s="1"/>
      <c r="G47" s="18"/>
      <c r="H47" s="141"/>
    </row>
    <row r="48" spans="1:8" ht="13.8" x14ac:dyDescent="0.3">
      <c r="A48" s="257"/>
      <c r="B48" s="150" t="s">
        <v>934</v>
      </c>
      <c r="C48" s="151"/>
      <c r="D48" s="151"/>
      <c r="E48" s="151"/>
      <c r="F48" s="160"/>
      <c r="G48" s="152"/>
      <c r="H48" s="153"/>
    </row>
    <row r="49" spans="1:8" ht="13.5" customHeight="1" x14ac:dyDescent="0.3">
      <c r="A49" s="260"/>
      <c r="B49" s="59" t="s">
        <v>44</v>
      </c>
      <c r="C49" s="99" t="s">
        <v>499</v>
      </c>
      <c r="D49" s="92" t="s">
        <v>765</v>
      </c>
      <c r="E49" s="55" t="s">
        <v>50</v>
      </c>
      <c r="F49" s="270">
        <v>1</v>
      </c>
      <c r="G49" s="223"/>
      <c r="H49" s="271">
        <f>F49*G49</f>
        <v>0</v>
      </c>
    </row>
    <row r="50" spans="1:8" ht="41.4" x14ac:dyDescent="0.3">
      <c r="A50" s="260"/>
      <c r="B50" s="100" t="s">
        <v>47</v>
      </c>
      <c r="C50" s="105" t="s">
        <v>501</v>
      </c>
      <c r="D50" s="95" t="s">
        <v>472</v>
      </c>
      <c r="E50" s="94" t="s">
        <v>46</v>
      </c>
      <c r="F50" s="272">
        <v>1</v>
      </c>
      <c r="G50" s="179"/>
      <c r="H50" s="273">
        <f>F50*G50</f>
        <v>0</v>
      </c>
    </row>
    <row r="51" spans="1:8" ht="4.5" customHeight="1" thickBot="1" x14ac:dyDescent="0.35">
      <c r="A51" s="260"/>
      <c r="B51" s="96"/>
      <c r="C51" s="106" t="s">
        <v>482</v>
      </c>
      <c r="D51" s="97"/>
      <c r="E51" s="98"/>
      <c r="F51" s="300"/>
      <c r="G51" s="301"/>
      <c r="H51" s="302"/>
    </row>
    <row r="52" spans="1:8" ht="14.4" thickBot="1" x14ac:dyDescent="0.35">
      <c r="A52" s="257"/>
      <c r="B52" s="303" t="s">
        <v>935</v>
      </c>
      <c r="C52" s="161"/>
      <c r="D52" s="161"/>
      <c r="E52" s="161"/>
      <c r="F52" s="162"/>
      <c r="G52" s="163"/>
      <c r="H52" s="304">
        <f>SUM(H49:H51)</f>
        <v>0</v>
      </c>
    </row>
    <row r="53" spans="1:8" ht="14.4" thickTop="1" x14ac:dyDescent="0.3">
      <c r="A53" s="299"/>
      <c r="B53" s="13"/>
      <c r="C53" s="1"/>
      <c r="D53" s="1"/>
      <c r="E53" s="1"/>
      <c r="F53" s="1"/>
      <c r="G53" s="18"/>
      <c r="H53" s="141"/>
    </row>
    <row r="54" spans="1:8" ht="13.95" customHeight="1" thickBot="1" x14ac:dyDescent="0.35">
      <c r="A54" s="299"/>
      <c r="B54" s="13"/>
      <c r="C54" s="1"/>
      <c r="D54" s="1"/>
      <c r="E54" s="1"/>
      <c r="F54" s="1"/>
      <c r="G54" s="18"/>
      <c r="H54" s="141"/>
    </row>
    <row r="55" spans="1:8" ht="13.8" x14ac:dyDescent="0.3">
      <c r="A55" s="299"/>
      <c r="B55" s="164" t="s">
        <v>813</v>
      </c>
      <c r="C55" s="165"/>
      <c r="D55" s="165"/>
      <c r="E55" s="165"/>
      <c r="F55" s="166"/>
      <c r="G55" s="166"/>
      <c r="H55" s="167"/>
    </row>
    <row r="56" spans="1:8" ht="13.8" x14ac:dyDescent="0.3">
      <c r="A56" s="257"/>
      <c r="B56" s="305" t="s">
        <v>836</v>
      </c>
      <c r="C56" s="1"/>
      <c r="D56" s="1"/>
      <c r="E56" s="168"/>
      <c r="F56" s="168"/>
      <c r="G56" s="169"/>
      <c r="H56" s="192">
        <f>H45</f>
        <v>0</v>
      </c>
    </row>
    <row r="57" spans="1:8" ht="13.8" x14ac:dyDescent="0.3">
      <c r="A57" s="257"/>
      <c r="B57" s="185" t="s">
        <v>934</v>
      </c>
      <c r="C57" s="1"/>
      <c r="D57" s="1"/>
      <c r="E57" s="170"/>
      <c r="F57" s="170"/>
      <c r="G57" s="171"/>
      <c r="H57" s="265">
        <f>H52</f>
        <v>0</v>
      </c>
    </row>
    <row r="58" spans="1:8" ht="7.95" customHeight="1" thickBot="1" x14ac:dyDescent="0.35">
      <c r="A58" s="299"/>
      <c r="B58" s="13"/>
      <c r="C58" s="1"/>
      <c r="D58" s="1"/>
      <c r="E58" s="1"/>
      <c r="F58" s="1"/>
      <c r="G58" s="18"/>
      <c r="H58" s="141"/>
    </row>
    <row r="59" spans="1:8" ht="14.4" thickBot="1" x14ac:dyDescent="0.35">
      <c r="A59" s="257"/>
      <c r="B59" s="172" t="s">
        <v>435</v>
      </c>
      <c r="C59" s="173"/>
      <c r="D59" s="173"/>
      <c r="E59" s="173"/>
      <c r="F59" s="174"/>
      <c r="G59" s="174"/>
      <c r="H59" s="306">
        <f>SUM(H56:H58)</f>
        <v>0</v>
      </c>
    </row>
    <row r="60" spans="1:8" ht="14.4" thickTop="1" x14ac:dyDescent="0.3">
      <c r="A60" s="238"/>
      <c r="B60" s="11"/>
      <c r="C60" s="1"/>
      <c r="D60" s="1"/>
      <c r="E60" s="1"/>
      <c r="F60" s="1"/>
      <c r="G60" s="18"/>
      <c r="H60" s="25"/>
    </row>
    <row r="61" spans="1:8" ht="13.8" x14ac:dyDescent="0.3">
      <c r="A61" s="238"/>
      <c r="B61" s="11"/>
      <c r="C61" s="1"/>
      <c r="D61" s="1"/>
      <c r="E61" s="1"/>
      <c r="F61" s="1"/>
      <c r="G61" s="18"/>
      <c r="H61" s="18"/>
    </row>
    <row r="62" spans="1:8" ht="14.4" thickBot="1" x14ac:dyDescent="0.35">
      <c r="A62" s="238"/>
      <c r="B62" s="315"/>
      <c r="C62" s="42"/>
      <c r="D62" s="42"/>
      <c r="E62" s="42"/>
      <c r="F62" s="42"/>
      <c r="G62" s="275"/>
      <c r="H62" s="275"/>
    </row>
    <row r="63" spans="1:8" ht="14.4" x14ac:dyDescent="0.3">
      <c r="A63" s="238"/>
      <c r="B63" s="316" t="s">
        <v>930</v>
      </c>
      <c r="C63" s="317"/>
      <c r="D63" s="317"/>
      <c r="E63" s="317"/>
      <c r="F63" s="318"/>
      <c r="G63" s="318"/>
      <c r="H63" s="319"/>
    </row>
    <row r="64" spans="1:8" ht="8.4" customHeight="1" x14ac:dyDescent="0.3">
      <c r="A64" s="257"/>
      <c r="B64" s="184"/>
      <c r="C64" s="6"/>
      <c r="D64" s="6"/>
      <c r="E64" s="6"/>
      <c r="F64" s="1"/>
      <c r="G64" s="18"/>
      <c r="H64" s="141"/>
    </row>
    <row r="65" spans="1:8" ht="13.8" x14ac:dyDescent="0.3">
      <c r="A65" s="257"/>
      <c r="B65" s="313" t="s">
        <v>436</v>
      </c>
      <c r="C65" s="1"/>
      <c r="D65" s="1"/>
      <c r="E65" s="5" t="s">
        <v>437</v>
      </c>
      <c r="F65" s="5">
        <v>1</v>
      </c>
      <c r="G65" s="18">
        <f>cijena_servis_ODV_KP2</f>
        <v>0</v>
      </c>
      <c r="H65" s="320">
        <f>F65*G65</f>
        <v>0</v>
      </c>
    </row>
    <row r="66" spans="1:8" ht="13.8" x14ac:dyDescent="0.3">
      <c r="A66" s="257"/>
      <c r="B66" s="313" t="s">
        <v>818</v>
      </c>
      <c r="C66" s="1"/>
      <c r="D66" s="1"/>
      <c r="E66" s="88" t="s">
        <v>437</v>
      </c>
      <c r="F66" s="88">
        <v>1</v>
      </c>
      <c r="G66" s="321">
        <f>cijena_pregled_ODV_KP2</f>
        <v>0</v>
      </c>
      <c r="H66" s="278">
        <f>F66*G66</f>
        <v>0</v>
      </c>
    </row>
    <row r="67" spans="1:8" ht="7.95" customHeight="1" thickBot="1" x14ac:dyDescent="0.35">
      <c r="A67" s="257"/>
      <c r="B67" s="13"/>
      <c r="C67" s="1"/>
      <c r="D67" s="1"/>
      <c r="E67" s="1"/>
      <c r="F67" s="1"/>
      <c r="G67" s="18"/>
      <c r="H67" s="322"/>
    </row>
    <row r="68" spans="1:8" s="28" customFormat="1" ht="14.4" thickBot="1" x14ac:dyDescent="0.3">
      <c r="A68" s="323"/>
      <c r="B68" s="196" t="s">
        <v>931</v>
      </c>
      <c r="C68" s="197"/>
      <c r="D68" s="197"/>
      <c r="E68" s="197"/>
      <c r="F68" s="198"/>
      <c r="G68" s="198"/>
      <c r="H68" s="324">
        <f>SUM(H65:H67)</f>
        <v>0</v>
      </c>
    </row>
    <row r="69" spans="1:8" ht="14.4" thickTop="1" x14ac:dyDescent="0.3">
      <c r="A69" s="238"/>
      <c r="B69" s="11"/>
      <c r="C69" s="1"/>
      <c r="D69" s="1"/>
      <c r="E69" s="1"/>
      <c r="F69" s="1"/>
      <c r="G69" s="18"/>
      <c r="H69" s="25"/>
    </row>
  </sheetData>
  <phoneticPr fontId="3" type="noConversion"/>
  <conditionalFormatting sqref="F20 F17">
    <cfRule type="expression" dxfId="246" priority="3" stopIfTrue="1">
      <formula>$F17&gt;0</formula>
    </cfRule>
  </conditionalFormatting>
  <conditionalFormatting sqref="F26">
    <cfRule type="cellIs" dxfId="245" priority="82" operator="greaterThan">
      <formula>0</formula>
    </cfRule>
  </conditionalFormatting>
  <conditionalFormatting sqref="F50">
    <cfRule type="cellIs" dxfId="244" priority="155" operator="greaterThan">
      <formula>0</formula>
    </cfRule>
    <cfRule type="cellIs" dxfId="243" priority="156" operator="greaterThan">
      <formula>0</formula>
    </cfRule>
  </conditionalFormatting>
  <conditionalFormatting sqref="F16">
    <cfRule type="expression" dxfId="242" priority="37" stopIfTrue="1">
      <formula>$F16&gt;0</formula>
    </cfRule>
  </conditionalFormatting>
  <pageMargins left="0.70866141732283472" right="0.74803149606299213" top="0.55118110236220474" bottom="0.98425196850393704" header="0.35433070866141736" footer="0.51181102362204722"/>
  <pageSetup paperSize="9" orientation="portrait" blackAndWhite="1" r:id="rId1"/>
  <headerFooter alignWithMargins="0">
    <oddFooter>&amp;L&amp;A, strana &amp;P/&amp;N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59A1E-F9FD-407B-ACD2-3094D949915C}">
  <sheetPr codeName="List41">
    <tabColor indexed="11"/>
  </sheetPr>
  <dimension ref="A1:H34"/>
  <sheetViews>
    <sheetView showGridLines="0" showZeros="0" workbookViewId="0">
      <pane ySplit="1" topLeftCell="A2" activePane="bottomLeft" state="frozen"/>
      <selection activeCell="N37" sqref="N37"/>
      <selection pane="bottomLeft" activeCell="P24" sqref="P24"/>
    </sheetView>
  </sheetViews>
  <sheetFormatPr defaultRowHeight="13.2" x14ac:dyDescent="0.25"/>
  <cols>
    <col min="1" max="1" width="1.88671875" style="29" bestFit="1" customWidth="1"/>
    <col min="2" max="2" width="5" style="43" customWidth="1"/>
    <col min="3" max="3" width="10" style="43" customWidth="1"/>
    <col min="4" max="4" width="36.21875" style="43" customWidth="1"/>
    <col min="5" max="5" width="4.88671875" style="43" customWidth="1"/>
    <col min="6" max="6" width="4.109375" style="43" customWidth="1"/>
    <col min="7" max="7" width="11.5546875" style="43" customWidth="1"/>
    <col min="8" max="8" width="11.21875" style="43" customWidth="1"/>
    <col min="9" max="16384" width="8.88671875" style="43"/>
  </cols>
  <sheetData>
    <row r="1" spans="1:8" ht="13.8" x14ac:dyDescent="0.3">
      <c r="A1" s="331"/>
      <c r="B1" s="332"/>
      <c r="C1" s="332"/>
      <c r="D1" s="332"/>
      <c r="E1" s="3"/>
      <c r="F1" s="1"/>
      <c r="G1" s="8"/>
      <c r="H1" s="3"/>
    </row>
    <row r="2" spans="1:8" ht="15.6" x14ac:dyDescent="0.3">
      <c r="A2" s="238"/>
      <c r="B2" s="239" t="s">
        <v>890</v>
      </c>
      <c r="C2" s="1"/>
      <c r="D2" s="1"/>
      <c r="E2" s="1"/>
      <c r="F2" s="333" t="s">
        <v>108</v>
      </c>
      <c r="G2" s="4"/>
      <c r="H2" s="1"/>
    </row>
    <row r="3" spans="1:8" ht="14.4" x14ac:dyDescent="0.3">
      <c r="A3" s="238"/>
      <c r="B3" s="3" t="s">
        <v>892</v>
      </c>
      <c r="C3" s="241"/>
      <c r="D3" s="1"/>
      <c r="E3" s="1"/>
      <c r="F3" s="19" t="s">
        <v>921</v>
      </c>
      <c r="G3" s="4"/>
      <c r="H3" s="1"/>
    </row>
    <row r="4" spans="1:8" ht="14.4" x14ac:dyDescent="0.3">
      <c r="A4" s="238"/>
      <c r="B4" s="3" t="s">
        <v>893</v>
      </c>
      <c r="C4" s="241"/>
      <c r="D4" s="1"/>
      <c r="E4" s="1"/>
      <c r="F4" s="19" t="s">
        <v>922</v>
      </c>
      <c r="G4" s="4"/>
      <c r="H4" s="1"/>
    </row>
    <row r="5" spans="1:8" ht="13.8" x14ac:dyDescent="0.3">
      <c r="A5" s="238"/>
      <c r="B5" s="11"/>
      <c r="C5" s="3"/>
      <c r="D5" s="1"/>
      <c r="E5" s="1"/>
      <c r="F5" s="1"/>
      <c r="G5" s="1"/>
      <c r="H5" s="1"/>
    </row>
    <row r="6" spans="1:8" s="28" customFormat="1" ht="14.4" x14ac:dyDescent="0.3">
      <c r="A6" s="238"/>
      <c r="B6" s="27" t="s">
        <v>48</v>
      </c>
      <c r="C6" s="240" t="s">
        <v>204</v>
      </c>
      <c r="D6" s="26"/>
      <c r="E6" s="26"/>
      <c r="F6" s="26"/>
      <c r="G6" s="26"/>
      <c r="H6" s="26"/>
    </row>
    <row r="7" spans="1:8" ht="14.4" thickBot="1" x14ac:dyDescent="0.35">
      <c r="A7" s="238"/>
      <c r="B7" s="11"/>
      <c r="C7" s="1"/>
      <c r="D7" s="1"/>
      <c r="E7" s="1"/>
      <c r="F7" s="1"/>
      <c r="G7" s="1"/>
      <c r="H7" s="1"/>
    </row>
    <row r="8" spans="1:8" ht="31.2" customHeight="1" thickBot="1" x14ac:dyDescent="0.35">
      <c r="A8" s="238"/>
      <c r="B8" s="242" t="s">
        <v>30</v>
      </c>
      <c r="C8" s="243" t="s">
        <v>188</v>
      </c>
      <c r="D8" s="17" t="s">
        <v>190</v>
      </c>
      <c r="E8" s="244" t="s">
        <v>31</v>
      </c>
      <c r="F8" s="245" t="s">
        <v>32</v>
      </c>
      <c r="G8" s="246" t="s">
        <v>923</v>
      </c>
      <c r="H8" s="247" t="s">
        <v>924</v>
      </c>
    </row>
    <row r="9" spans="1:8" ht="6" customHeight="1" x14ac:dyDescent="0.3">
      <c r="A9" s="238"/>
      <c r="B9" s="248"/>
      <c r="C9" s="249"/>
      <c r="D9" s="250"/>
      <c r="E9" s="248"/>
      <c r="F9" s="248"/>
      <c r="G9" s="251"/>
      <c r="H9" s="251"/>
    </row>
    <row r="10" spans="1:8" ht="6" customHeight="1" thickBot="1" x14ac:dyDescent="0.35">
      <c r="A10" s="238"/>
      <c r="B10" s="12"/>
      <c r="C10" s="1"/>
      <c r="D10" s="1"/>
      <c r="E10" s="1"/>
      <c r="F10" s="1"/>
      <c r="G10" s="1"/>
      <c r="H10" s="1"/>
    </row>
    <row r="11" spans="1:8" ht="14.4" x14ac:dyDescent="0.3">
      <c r="A11" s="238"/>
      <c r="B11" s="334" t="s">
        <v>109</v>
      </c>
      <c r="C11" s="101"/>
      <c r="D11" s="101"/>
      <c r="E11" s="101"/>
      <c r="F11" s="101"/>
      <c r="G11" s="335" t="s">
        <v>938</v>
      </c>
      <c r="H11" s="336"/>
    </row>
    <row r="12" spans="1:8" ht="6.6" customHeight="1" x14ac:dyDescent="0.3">
      <c r="A12" s="238"/>
      <c r="B12" s="337"/>
      <c r="C12" s="338"/>
      <c r="D12" s="338"/>
      <c r="E12" s="338"/>
      <c r="F12" s="338"/>
      <c r="G12" s="339"/>
      <c r="H12" s="340"/>
    </row>
    <row r="13" spans="1:8" s="29" customFormat="1" ht="13.8" x14ac:dyDescent="0.3">
      <c r="A13" s="258"/>
      <c r="B13" s="102" t="s">
        <v>940</v>
      </c>
      <c r="C13" s="341"/>
      <c r="D13" s="341"/>
      <c r="E13" s="341"/>
      <c r="F13" s="341"/>
      <c r="G13" s="341"/>
      <c r="H13" s="342"/>
    </row>
    <row r="14" spans="1:8" s="29" customFormat="1" ht="42" thickBot="1" x14ac:dyDescent="0.35">
      <c r="A14" s="343"/>
      <c r="B14" s="344" t="s">
        <v>44</v>
      </c>
      <c r="C14" s="345" t="s">
        <v>908</v>
      </c>
      <c r="D14" s="346" t="s">
        <v>473</v>
      </c>
      <c r="E14" s="69" t="s">
        <v>46</v>
      </c>
      <c r="F14" s="347">
        <v>1</v>
      </c>
      <c r="G14" s="348"/>
      <c r="H14" s="349">
        <f>F14*G14</f>
        <v>0</v>
      </c>
    </row>
    <row r="15" spans="1:8" ht="21.6" customHeight="1" thickBot="1" x14ac:dyDescent="0.3">
      <c r="A15" s="350"/>
      <c r="B15" s="351" t="s">
        <v>941</v>
      </c>
      <c r="C15" s="352"/>
      <c r="D15" s="352"/>
      <c r="E15" s="352"/>
      <c r="F15" s="352"/>
      <c r="G15" s="352"/>
      <c r="H15" s="353">
        <f>SUM(H14:H14)</f>
        <v>0</v>
      </c>
    </row>
    <row r="16" spans="1:8" ht="11.25" customHeight="1" thickTop="1" x14ac:dyDescent="0.3">
      <c r="A16" s="238"/>
      <c r="B16" s="11"/>
      <c r="C16" s="1"/>
      <c r="D16" s="1"/>
      <c r="E16" s="1"/>
      <c r="F16" s="1"/>
      <c r="G16" s="18"/>
      <c r="H16" s="354"/>
    </row>
    <row r="17" spans="1:8" ht="11.25" customHeight="1" x14ac:dyDescent="0.3">
      <c r="A17" s="238"/>
      <c r="B17" s="11"/>
      <c r="C17" s="6"/>
      <c r="D17" s="6"/>
      <c r="E17" s="1"/>
      <c r="F17" s="1"/>
      <c r="G17" s="18"/>
      <c r="H17" s="18"/>
    </row>
    <row r="18" spans="1:8" ht="11.25" customHeight="1" thickBot="1" x14ac:dyDescent="0.35">
      <c r="A18" s="238"/>
      <c r="B18" s="11"/>
      <c r="C18" s="1"/>
      <c r="D18" s="1"/>
      <c r="E18" s="1"/>
      <c r="F18" s="1"/>
      <c r="G18" s="18"/>
      <c r="H18" s="18"/>
    </row>
    <row r="19" spans="1:8" ht="11.25" customHeight="1" x14ac:dyDescent="0.3">
      <c r="A19" s="238"/>
      <c r="B19" s="355" t="s">
        <v>205</v>
      </c>
      <c r="C19" s="103"/>
      <c r="D19" s="103"/>
      <c r="E19" s="103"/>
      <c r="F19" s="103"/>
      <c r="G19" s="356"/>
      <c r="H19" s="357"/>
    </row>
    <row r="20" spans="1:8" ht="11.25" customHeight="1" x14ac:dyDescent="0.3">
      <c r="A20" s="238"/>
      <c r="B20" s="358"/>
      <c r="C20" s="359"/>
      <c r="D20" s="359"/>
      <c r="E20" s="359"/>
      <c r="F20" s="359"/>
      <c r="G20" s="360"/>
      <c r="H20" s="361"/>
    </row>
    <row r="21" spans="1:8" ht="18" customHeight="1" x14ac:dyDescent="0.3">
      <c r="A21" s="258"/>
      <c r="B21" s="128" t="s">
        <v>942</v>
      </c>
      <c r="C21" s="129"/>
      <c r="D21" s="57"/>
      <c r="E21" s="130"/>
      <c r="F21" s="206"/>
      <c r="G21" s="57"/>
      <c r="H21" s="58"/>
    </row>
    <row r="22" spans="1:8" ht="42" thickBot="1" x14ac:dyDescent="0.35">
      <c r="A22" s="343"/>
      <c r="B22" s="362" t="s">
        <v>44</v>
      </c>
      <c r="C22" s="104" t="s">
        <v>908</v>
      </c>
      <c r="D22" s="95" t="s">
        <v>473</v>
      </c>
      <c r="E22" s="53" t="s">
        <v>46</v>
      </c>
      <c r="F22" s="347">
        <v>1</v>
      </c>
      <c r="G22" s="348"/>
      <c r="H22" s="349">
        <f>F22*G22</f>
        <v>0</v>
      </c>
    </row>
    <row r="23" spans="1:8" ht="14.4" thickBot="1" x14ac:dyDescent="0.3">
      <c r="A23" s="350"/>
      <c r="B23" s="363" t="s">
        <v>943</v>
      </c>
      <c r="C23" s="364"/>
      <c r="D23" s="364"/>
      <c r="E23" s="364"/>
      <c r="F23" s="364"/>
      <c r="G23" s="364"/>
      <c r="H23" s="365">
        <f>SUM(H22:H22)</f>
        <v>0</v>
      </c>
    </row>
    <row r="24" spans="1:8" ht="14.4" thickTop="1" x14ac:dyDescent="0.3">
      <c r="A24" s="238"/>
      <c r="B24" s="366"/>
      <c r="C24" s="367"/>
      <c r="D24" s="367"/>
      <c r="E24" s="367"/>
      <c r="F24" s="367"/>
      <c r="G24" s="368"/>
      <c r="H24" s="368"/>
    </row>
    <row r="25" spans="1:8" ht="12" customHeight="1" x14ac:dyDescent="0.3">
      <c r="A25" s="238"/>
      <c r="B25" s="11"/>
      <c r="C25" s="1"/>
      <c r="D25" s="1"/>
      <c r="E25" s="1"/>
      <c r="F25" s="1"/>
      <c r="G25" s="18"/>
      <c r="H25" s="18"/>
    </row>
    <row r="26" spans="1:8" ht="13.95" customHeight="1" thickBot="1" x14ac:dyDescent="0.35">
      <c r="A26" s="238"/>
      <c r="B26" s="315"/>
      <c r="C26" s="42"/>
      <c r="D26" s="42"/>
      <c r="E26" s="42"/>
      <c r="F26" s="42"/>
      <c r="G26" s="275"/>
      <c r="H26" s="275"/>
    </row>
    <row r="27" spans="1:8" ht="13.8" x14ac:dyDescent="0.3">
      <c r="A27" s="238"/>
      <c r="B27" s="369" t="s">
        <v>94</v>
      </c>
      <c r="C27" s="317"/>
      <c r="D27" s="317"/>
      <c r="E27" s="317"/>
      <c r="F27" s="318"/>
      <c r="G27" s="318"/>
      <c r="H27" s="319"/>
    </row>
    <row r="28" spans="1:8" ht="7.95" customHeight="1" x14ac:dyDescent="0.3">
      <c r="A28" s="238"/>
      <c r="B28" s="370"/>
      <c r="C28" s="371"/>
      <c r="D28" s="371"/>
      <c r="E28" s="371"/>
      <c r="F28" s="110"/>
      <c r="G28" s="179"/>
      <c r="H28" s="180"/>
    </row>
    <row r="29" spans="1:8" ht="13.8" x14ac:dyDescent="0.3">
      <c r="A29" s="343"/>
      <c r="B29" s="185" t="s">
        <v>849</v>
      </c>
      <c r="C29" s="1"/>
      <c r="D29" s="1"/>
      <c r="E29" s="190" t="s">
        <v>437</v>
      </c>
      <c r="F29" s="190">
        <v>1</v>
      </c>
      <c r="G29" s="191"/>
      <c r="H29" s="192">
        <f>F29*G29</f>
        <v>0</v>
      </c>
    </row>
    <row r="30" spans="1:8" ht="13.8" x14ac:dyDescent="0.3">
      <c r="A30" s="343"/>
      <c r="B30" s="185" t="s">
        <v>850</v>
      </c>
      <c r="C30" s="1"/>
      <c r="D30" s="1"/>
      <c r="E30" s="88" t="s">
        <v>437</v>
      </c>
      <c r="F30" s="88">
        <v>1</v>
      </c>
      <c r="G30" s="223"/>
      <c r="H30" s="265">
        <f>F30*G30</f>
        <v>0</v>
      </c>
    </row>
    <row r="31" spans="1:8" ht="7.95" customHeight="1" thickBot="1" x14ac:dyDescent="0.35">
      <c r="A31" s="238"/>
      <c r="B31" s="372"/>
      <c r="C31" s="76"/>
      <c r="D31" s="76"/>
      <c r="E31" s="76"/>
      <c r="F31" s="76"/>
      <c r="G31" s="191"/>
      <c r="H31" s="192"/>
    </row>
    <row r="32" spans="1:8" ht="14.4" thickBot="1" x14ac:dyDescent="0.35">
      <c r="A32" s="238"/>
      <c r="B32" s="373" t="s">
        <v>95</v>
      </c>
      <c r="C32" s="374"/>
      <c r="D32" s="374"/>
      <c r="E32" s="374"/>
      <c r="F32" s="375"/>
      <c r="G32" s="375"/>
      <c r="H32" s="376">
        <f>SUM(H29:H30)</f>
        <v>0</v>
      </c>
    </row>
    <row r="33" spans="1:8" ht="10.5" customHeight="1" thickTop="1" x14ac:dyDescent="0.3">
      <c r="A33" s="238"/>
      <c r="B33" s="377"/>
      <c r="C33" s="26"/>
      <c r="D33" s="26"/>
      <c r="E33" s="26"/>
      <c r="F33" s="26"/>
      <c r="G33" s="284"/>
      <c r="H33" s="378"/>
    </row>
    <row r="34" spans="1:8" ht="13.8" x14ac:dyDescent="0.3">
      <c r="A34" s="238"/>
      <c r="B34" s="11"/>
      <c r="C34" s="1"/>
      <c r="D34" s="1"/>
      <c r="E34" s="1"/>
      <c r="F34" s="1"/>
      <c r="G34" s="18"/>
      <c r="H34" s="18"/>
    </row>
  </sheetData>
  <phoneticPr fontId="3" type="noConversion"/>
  <conditionalFormatting sqref="D22">
    <cfRule type="expression" dxfId="241" priority="39" stopIfTrue="1">
      <formula>#REF!+#REF!+#REF!+#REF!+#REF!+#REF!+#REF!+#REF!&gt;1</formula>
    </cfRule>
  </conditionalFormatting>
  <conditionalFormatting sqref="D14">
    <cfRule type="expression" dxfId="240" priority="35" stopIfTrue="1">
      <formula>#REF!+#REF!+#REF!+#REF!+#REF!+#REF!+#REF!+#REF!&gt;1</formula>
    </cfRule>
  </conditionalFormatting>
  <conditionalFormatting sqref="F14">
    <cfRule type="cellIs" dxfId="239" priority="19" operator="greaterThan">
      <formula>0</formula>
    </cfRule>
  </conditionalFormatting>
  <conditionalFormatting sqref="F14">
    <cfRule type="cellIs" dxfId="238" priority="18" operator="greaterThan">
      <formula>0</formula>
    </cfRule>
  </conditionalFormatting>
  <conditionalFormatting sqref="F22">
    <cfRule type="cellIs" dxfId="237" priority="4" operator="greaterThan">
      <formula>0</formula>
    </cfRule>
  </conditionalFormatting>
  <conditionalFormatting sqref="F22">
    <cfRule type="cellIs" dxfId="236" priority="5" operator="greaterThan">
      <formula>0</formula>
    </cfRule>
  </conditionalFormatting>
  <conditionalFormatting sqref="F14">
    <cfRule type="expression" dxfId="235" priority="2415" stopIfTrue="1">
      <formula>#REF!&gt;0</formula>
    </cfRule>
  </conditionalFormatting>
  <conditionalFormatting sqref="F22">
    <cfRule type="expression" dxfId="234" priority="2424" stopIfTrue="1">
      <formula>#REF!&gt;0</formula>
    </cfRule>
  </conditionalFormatting>
  <pageMargins left="0.70866141732283472" right="0.74803149606299213" top="0.55118110236220474" bottom="0.98425196850393704" header="0.35433070866141736" footer="0.51181102362204722"/>
  <pageSetup paperSize="9" orientation="portrait" blackAndWhite="1" r:id="rId1"/>
  <headerFooter alignWithMargins="0">
    <oddFooter>&amp;LTroškovnik, troškovi održavanja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1D096-B1E6-4FAF-B20E-B166CAEA3ED1}">
  <sheetPr codeName="List1">
    <tabColor rgb="FF93F798"/>
  </sheetPr>
  <dimension ref="A10:I51"/>
  <sheetViews>
    <sheetView showGridLines="0" workbookViewId="0">
      <selection activeCell="L38" sqref="L38"/>
    </sheetView>
  </sheetViews>
  <sheetFormatPr defaultColWidth="8.88671875" defaultRowHeight="13.2" x14ac:dyDescent="0.25"/>
  <cols>
    <col min="1" max="16384" width="8.88671875" style="231"/>
  </cols>
  <sheetData>
    <row r="10" spans="1:9" ht="13.8" x14ac:dyDescent="0.25">
      <c r="A10" s="438" t="s">
        <v>900</v>
      </c>
      <c r="B10" s="438"/>
      <c r="C10" s="438"/>
      <c r="D10" s="438"/>
      <c r="E10" s="438"/>
      <c r="F10" s="438"/>
      <c r="G10" s="438"/>
      <c r="H10" s="438"/>
      <c r="I10" s="438"/>
    </row>
    <row r="11" spans="1:9" ht="13.8" x14ac:dyDescent="0.25">
      <c r="A11" s="230"/>
      <c r="B11" s="230"/>
      <c r="C11" s="230"/>
      <c r="D11" s="230"/>
      <c r="E11" s="230"/>
      <c r="F11" s="230"/>
      <c r="G11" s="230"/>
      <c r="H11" s="230"/>
      <c r="I11" s="230"/>
    </row>
    <row r="12" spans="1:9" ht="13.8" x14ac:dyDescent="0.25">
      <c r="A12" s="438"/>
      <c r="B12" s="438"/>
      <c r="C12" s="438"/>
      <c r="D12" s="438"/>
      <c r="E12" s="438"/>
      <c r="F12" s="438"/>
      <c r="G12" s="438"/>
      <c r="H12" s="438"/>
      <c r="I12" s="438"/>
    </row>
    <row r="13" spans="1:9" ht="13.8" x14ac:dyDescent="0.25">
      <c r="A13" s="230"/>
      <c r="B13" s="230"/>
      <c r="C13" s="230"/>
      <c r="D13" s="230"/>
      <c r="E13" s="230"/>
      <c r="F13" s="230"/>
      <c r="G13" s="230"/>
      <c r="H13" s="230"/>
      <c r="I13" s="230"/>
    </row>
    <row r="14" spans="1:9" ht="13.8" x14ac:dyDescent="0.25">
      <c r="A14" s="438" t="s">
        <v>890</v>
      </c>
      <c r="B14" s="438"/>
      <c r="C14" s="438"/>
      <c r="D14" s="438"/>
      <c r="E14" s="438"/>
      <c r="F14" s="438"/>
      <c r="G14" s="438"/>
      <c r="H14" s="438"/>
      <c r="I14" s="438"/>
    </row>
    <row r="15" spans="1:9" ht="13.8" x14ac:dyDescent="0.25">
      <c r="A15" s="438"/>
      <c r="B15" s="438"/>
      <c r="C15" s="438"/>
      <c r="D15" s="438"/>
      <c r="E15" s="438"/>
      <c r="F15" s="438"/>
      <c r="G15" s="438"/>
      <c r="H15" s="438"/>
      <c r="I15" s="438"/>
    </row>
    <row r="51" spans="1:9" x14ac:dyDescent="0.25">
      <c r="A51" s="439">
        <v>45345</v>
      </c>
      <c r="B51" s="439"/>
      <c r="C51" s="439"/>
      <c r="D51" s="439"/>
      <c r="E51" s="439"/>
      <c r="F51" s="439"/>
      <c r="G51" s="439"/>
      <c r="H51" s="439"/>
      <c r="I51" s="439"/>
    </row>
  </sheetData>
  <mergeCells count="5">
    <mergeCell ref="A10:I10"/>
    <mergeCell ref="A12:I12"/>
    <mergeCell ref="A14:I14"/>
    <mergeCell ref="A15:I15"/>
    <mergeCell ref="A51:I5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0">
    <tabColor indexed="42"/>
  </sheetPr>
  <dimension ref="A1:H27"/>
  <sheetViews>
    <sheetView showGridLines="0" showZeros="0" workbookViewId="0">
      <selection activeCell="A26" sqref="A26:XFD28"/>
    </sheetView>
  </sheetViews>
  <sheetFormatPr defaultRowHeight="13.2" x14ac:dyDescent="0.25"/>
  <cols>
    <col min="1" max="1" width="3.21875" style="237" bestFit="1" customWidth="1"/>
    <col min="2" max="2" width="5.5546875" style="43" customWidth="1"/>
    <col min="3" max="3" width="11.5546875" style="43" customWidth="1"/>
    <col min="4" max="4" width="36.21875" style="43" customWidth="1"/>
    <col min="5" max="5" width="4.88671875" style="43" customWidth="1"/>
    <col min="6" max="6" width="5.109375" style="43" customWidth="1"/>
    <col min="7" max="7" width="11.5546875" style="43" customWidth="1"/>
    <col min="8" max="8" width="11.21875" style="43" customWidth="1"/>
    <col min="9" max="16384" width="8.88671875" style="43"/>
  </cols>
  <sheetData>
    <row r="1" spans="1:8" ht="6.75" customHeight="1" x14ac:dyDescent="0.25">
      <c r="A1" s="236"/>
      <c r="B1" s="36"/>
      <c r="C1" s="37"/>
      <c r="D1" s="38"/>
      <c r="E1" s="39"/>
      <c r="F1" s="39"/>
      <c r="G1" s="37"/>
      <c r="H1" s="37"/>
    </row>
    <row r="2" spans="1:8" ht="16.5" customHeight="1" x14ac:dyDescent="0.3">
      <c r="A2" s="238"/>
      <c r="B2" s="239" t="s">
        <v>890</v>
      </c>
      <c r="C2" s="1"/>
      <c r="D2" s="1"/>
      <c r="E2" s="1"/>
      <c r="F2" s="240"/>
      <c r="G2" s="4"/>
      <c r="H2" s="1"/>
    </row>
    <row r="3" spans="1:8" ht="16.5" customHeight="1" x14ac:dyDescent="0.3">
      <c r="A3" s="238"/>
      <c r="B3" s="3" t="s">
        <v>891</v>
      </c>
      <c r="C3" s="241"/>
      <c r="D3" s="1"/>
      <c r="E3" s="1"/>
      <c r="F3" s="3"/>
      <c r="G3" s="4"/>
      <c r="H3" s="1"/>
    </row>
    <row r="4" spans="1:8" ht="16.5" customHeight="1" x14ac:dyDescent="0.3">
      <c r="A4" s="238"/>
      <c r="B4" s="3" t="s">
        <v>893</v>
      </c>
      <c r="C4" s="241"/>
      <c r="D4" s="1"/>
      <c r="E4" s="1"/>
      <c r="F4" s="3"/>
      <c r="G4" s="4"/>
      <c r="H4" s="1"/>
    </row>
    <row r="5" spans="1:8" ht="13.8" x14ac:dyDescent="0.3">
      <c r="A5" s="238"/>
      <c r="B5" s="11"/>
      <c r="C5" s="3"/>
      <c r="D5" s="1"/>
      <c r="E5" s="1"/>
      <c r="F5" s="1"/>
      <c r="G5" s="1"/>
      <c r="H5" s="1"/>
    </row>
    <row r="6" spans="1:8" s="28" customFormat="1" ht="16.5" customHeight="1" x14ac:dyDescent="0.3">
      <c r="A6" s="238"/>
      <c r="B6" s="27" t="s">
        <v>49</v>
      </c>
      <c r="C6" s="240" t="s">
        <v>898</v>
      </c>
      <c r="D6" s="26"/>
      <c r="E6" s="26"/>
      <c r="F6" s="26"/>
      <c r="G6" s="26"/>
      <c r="H6" s="26"/>
    </row>
    <row r="7" spans="1:8" ht="13.8" x14ac:dyDescent="0.3">
      <c r="A7" s="238"/>
      <c r="B7" s="11"/>
      <c r="C7" s="6" t="s">
        <v>28</v>
      </c>
      <c r="D7" s="1"/>
      <c r="E7" s="1"/>
      <c r="F7" s="1"/>
      <c r="G7" s="1"/>
      <c r="H7" s="1"/>
    </row>
    <row r="8" spans="1:8" ht="14.4" thickBot="1" x14ac:dyDescent="0.35">
      <c r="A8" s="238"/>
      <c r="B8" s="11"/>
      <c r="C8" s="1"/>
      <c r="D8" s="1"/>
      <c r="E8" s="1"/>
      <c r="F8" s="1"/>
      <c r="G8" s="1"/>
      <c r="H8" s="1"/>
    </row>
    <row r="9" spans="1:8" ht="28.2" thickBot="1" x14ac:dyDescent="0.35">
      <c r="A9" s="238"/>
      <c r="B9" s="242" t="s">
        <v>30</v>
      </c>
      <c r="C9" s="243" t="s">
        <v>188</v>
      </c>
      <c r="D9" s="17" t="s">
        <v>190</v>
      </c>
      <c r="E9" s="244" t="s">
        <v>31</v>
      </c>
      <c r="F9" s="245" t="s">
        <v>32</v>
      </c>
      <c r="G9" s="246" t="s">
        <v>923</v>
      </c>
      <c r="H9" s="247" t="s">
        <v>924</v>
      </c>
    </row>
    <row r="10" spans="1:8" ht="13.8" x14ac:dyDescent="0.3">
      <c r="A10" s="299"/>
      <c r="B10" s="11"/>
      <c r="C10" s="1"/>
      <c r="D10" s="1"/>
      <c r="E10" s="1"/>
      <c r="F10" s="1"/>
      <c r="G10" s="18"/>
      <c r="H10" s="18"/>
    </row>
    <row r="11" spans="1:8" ht="14.4" thickBot="1" x14ac:dyDescent="0.35">
      <c r="A11" s="299"/>
      <c r="B11" s="11"/>
      <c r="C11" s="1"/>
      <c r="D11" s="1"/>
      <c r="E11" s="1"/>
      <c r="F11" s="1"/>
      <c r="G11" s="18"/>
      <c r="H11" s="18"/>
    </row>
    <row r="12" spans="1:8" s="28" customFormat="1" ht="14.4" collapsed="1" x14ac:dyDescent="0.3">
      <c r="A12" s="307"/>
      <c r="B12" s="308" t="s">
        <v>896</v>
      </c>
      <c r="C12" s="72"/>
      <c r="D12" s="72"/>
      <c r="E12" s="72"/>
      <c r="F12" s="72"/>
      <c r="G12" s="73"/>
      <c r="H12" s="74"/>
    </row>
    <row r="13" spans="1:8" ht="14.4" thickBot="1" x14ac:dyDescent="0.35">
      <c r="A13" s="299"/>
      <c r="B13" s="13"/>
      <c r="C13" s="1"/>
      <c r="D13" s="1"/>
      <c r="E13" s="1"/>
      <c r="F13" s="1"/>
      <c r="G13" s="18"/>
      <c r="H13" s="141"/>
    </row>
    <row r="14" spans="1:8" ht="13.8" x14ac:dyDescent="0.3">
      <c r="A14" s="299"/>
      <c r="B14" s="175" t="s">
        <v>899</v>
      </c>
      <c r="C14" s="176"/>
      <c r="D14" s="176"/>
      <c r="E14" s="176"/>
      <c r="F14" s="177"/>
      <c r="G14" s="177"/>
      <c r="H14" s="178"/>
    </row>
    <row r="15" spans="1:8" ht="28.2" thickBot="1" x14ac:dyDescent="0.35">
      <c r="A15" s="260"/>
      <c r="B15" s="108" t="s">
        <v>44</v>
      </c>
      <c r="C15" s="66" t="s">
        <v>936</v>
      </c>
      <c r="D15" s="81" t="s">
        <v>897</v>
      </c>
      <c r="E15" s="67" t="s">
        <v>46</v>
      </c>
      <c r="F15" s="67">
        <v>2</v>
      </c>
      <c r="G15" s="310"/>
      <c r="H15" s="311">
        <f>F15*G15</f>
        <v>0</v>
      </c>
    </row>
    <row r="16" spans="1:8" s="24" customFormat="1" ht="14.4" thickBot="1" x14ac:dyDescent="0.35">
      <c r="A16" s="299"/>
      <c r="B16" s="181" t="s">
        <v>905</v>
      </c>
      <c r="C16" s="182"/>
      <c r="D16" s="182"/>
      <c r="E16" s="182"/>
      <c r="F16" s="183"/>
      <c r="G16" s="183"/>
      <c r="H16" s="312">
        <f>SUM(H15:H15)</f>
        <v>0</v>
      </c>
    </row>
    <row r="17" spans="1:8" ht="14.4" thickTop="1" x14ac:dyDescent="0.3">
      <c r="A17" s="299"/>
      <c r="B17" s="13"/>
      <c r="C17" s="1"/>
      <c r="D17" s="1"/>
      <c r="E17" s="1"/>
      <c r="F17" s="1"/>
      <c r="G17" s="18"/>
      <c r="H17" s="141"/>
    </row>
    <row r="18" spans="1:8" ht="14.4" thickBot="1" x14ac:dyDescent="0.35">
      <c r="A18" s="299"/>
      <c r="B18" s="13"/>
      <c r="C18" s="1"/>
      <c r="D18" s="1"/>
      <c r="E18" s="1"/>
      <c r="F18" s="1"/>
      <c r="G18" s="18"/>
      <c r="H18" s="141"/>
    </row>
    <row r="19" spans="1:8" ht="13.8" x14ac:dyDescent="0.3">
      <c r="A19" s="299"/>
      <c r="B19" s="175" t="s">
        <v>906</v>
      </c>
      <c r="C19" s="176"/>
      <c r="D19" s="176"/>
      <c r="E19" s="176"/>
      <c r="F19" s="177"/>
      <c r="G19" s="177"/>
      <c r="H19" s="178"/>
    </row>
    <row r="20" spans="1:8" ht="8.4" customHeight="1" x14ac:dyDescent="0.3">
      <c r="A20" s="299"/>
      <c r="B20" s="184"/>
      <c r="C20" s="6"/>
      <c r="D20" s="6"/>
      <c r="E20" s="6"/>
      <c r="F20" s="1"/>
      <c r="G20" s="18"/>
      <c r="H20" s="180"/>
    </row>
    <row r="21" spans="1:8" ht="13.8" x14ac:dyDescent="0.3">
      <c r="A21" s="299"/>
      <c r="B21" s="313" t="s">
        <v>904</v>
      </c>
      <c r="C21" s="1"/>
      <c r="D21" s="1"/>
      <c r="E21" s="1"/>
      <c r="F21" s="1"/>
      <c r="G21" s="169"/>
      <c r="H21" s="326">
        <f>H16</f>
        <v>0</v>
      </c>
    </row>
    <row r="22" spans="1:8" ht="7.95" customHeight="1" thickBot="1" x14ac:dyDescent="0.35">
      <c r="A22" s="299"/>
      <c r="B22" s="13"/>
      <c r="C22" s="1"/>
      <c r="D22" s="1"/>
      <c r="E22" s="1"/>
      <c r="F22" s="1"/>
      <c r="G22" s="18"/>
      <c r="H22" s="141"/>
    </row>
    <row r="23" spans="1:8" ht="14.4" thickBot="1" x14ac:dyDescent="0.35">
      <c r="A23" s="299"/>
      <c r="B23" s="193" t="s">
        <v>907</v>
      </c>
      <c r="C23" s="194"/>
      <c r="D23" s="194"/>
      <c r="E23" s="194"/>
      <c r="F23" s="195"/>
      <c r="G23" s="195"/>
      <c r="H23" s="314">
        <f>SUM(H20:H22)</f>
        <v>0</v>
      </c>
    </row>
    <row r="24" spans="1:8" ht="14.4" thickTop="1" x14ac:dyDescent="0.3">
      <c r="A24" s="238"/>
      <c r="B24" s="11"/>
      <c r="C24" s="1"/>
      <c r="D24" s="1"/>
      <c r="E24" s="1"/>
      <c r="F24" s="1"/>
      <c r="G24" s="18"/>
      <c r="H24" s="25"/>
    </row>
    <row r="25" spans="1:8" ht="13.8" x14ac:dyDescent="0.3">
      <c r="A25" s="238"/>
      <c r="B25" s="11"/>
      <c r="C25" s="1"/>
      <c r="D25" s="1"/>
      <c r="E25" s="1"/>
      <c r="F25" s="1"/>
      <c r="G25" s="18"/>
      <c r="H25" s="18"/>
    </row>
    <row r="26" spans="1:8" x14ac:dyDescent="0.25">
      <c r="A26" s="325"/>
    </row>
    <row r="27" spans="1:8" x14ac:dyDescent="0.25">
      <c r="A27" s="325"/>
    </row>
  </sheetData>
  <phoneticPr fontId="3" type="noConversion"/>
  <conditionalFormatting sqref="F15">
    <cfRule type="expression" dxfId="233" priority="60" stopIfTrue="1">
      <formula>$F15&gt;0</formula>
    </cfRule>
  </conditionalFormatting>
  <pageMargins left="0.70866141732283472" right="0.74803149606299213" top="0.55118110236220474" bottom="0.98425196850393704" header="0.35433070866141736" footer="0.51181102362204722"/>
  <pageSetup paperSize="9" orientation="portrait" blackAndWhite="1" r:id="rId1"/>
  <headerFooter alignWithMargins="0">
    <oddFooter>&amp;L&amp;A, strana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 codeName="List4">
    <tabColor rgb="FFFFFF00"/>
  </sheetPr>
  <dimension ref="A10:I51"/>
  <sheetViews>
    <sheetView showGridLines="0" showZeros="0" workbookViewId="0">
      <selection activeCell="N37" sqref="N37"/>
    </sheetView>
  </sheetViews>
  <sheetFormatPr defaultColWidth="8.88671875" defaultRowHeight="13.2" x14ac:dyDescent="0.25"/>
  <cols>
    <col min="1" max="16384" width="8.88671875" style="235"/>
  </cols>
  <sheetData>
    <row r="10" spans="1:9" ht="13.8" x14ac:dyDescent="0.25">
      <c r="A10" s="437" t="s">
        <v>848</v>
      </c>
      <c r="B10" s="437"/>
      <c r="C10" s="437"/>
      <c r="D10" s="437"/>
      <c r="E10" s="437"/>
      <c r="F10" s="437"/>
      <c r="G10" s="437"/>
      <c r="H10" s="437"/>
      <c r="I10" s="437"/>
    </row>
    <row r="11" spans="1:9" ht="13.8" x14ac:dyDescent="0.25">
      <c r="A11" s="234"/>
      <c r="B11" s="234"/>
      <c r="C11" s="234"/>
      <c r="D11" s="234"/>
      <c r="E11" s="234"/>
      <c r="F11" s="234"/>
      <c r="G11" s="234"/>
      <c r="H11" s="234"/>
      <c r="I11" s="234"/>
    </row>
    <row r="12" spans="1:9" ht="13.8" x14ac:dyDescent="0.25">
      <c r="A12" s="437"/>
      <c r="B12" s="437"/>
      <c r="C12" s="437"/>
      <c r="D12" s="437"/>
      <c r="E12" s="437"/>
      <c r="F12" s="437"/>
      <c r="G12" s="437"/>
      <c r="H12" s="437"/>
      <c r="I12" s="437"/>
    </row>
    <row r="13" spans="1:9" ht="13.8" x14ac:dyDescent="0.25">
      <c r="A13" s="234"/>
      <c r="B13" s="234"/>
      <c r="C13" s="234"/>
      <c r="D13" s="234"/>
      <c r="E13" s="234"/>
      <c r="F13" s="234"/>
      <c r="G13" s="234"/>
      <c r="H13" s="234"/>
      <c r="I13" s="234"/>
    </row>
    <row r="14" spans="1:9" ht="13.8" x14ac:dyDescent="0.25">
      <c r="A14" s="437" t="s">
        <v>890</v>
      </c>
      <c r="B14" s="437"/>
      <c r="C14" s="437"/>
      <c r="D14" s="437"/>
      <c r="E14" s="437"/>
      <c r="F14" s="437"/>
      <c r="G14" s="437"/>
      <c r="H14" s="437"/>
      <c r="I14" s="437"/>
    </row>
    <row r="15" spans="1:9" ht="13.8" x14ac:dyDescent="0.25">
      <c r="A15" s="437"/>
      <c r="B15" s="437"/>
      <c r="C15" s="437"/>
      <c r="D15" s="437"/>
      <c r="E15" s="437"/>
      <c r="F15" s="437"/>
      <c r="G15" s="437"/>
      <c r="H15" s="437"/>
      <c r="I15" s="437"/>
    </row>
    <row r="51" spans="1:9" x14ac:dyDescent="0.25">
      <c r="A51" s="439">
        <v>45345</v>
      </c>
      <c r="B51" s="439"/>
      <c r="C51" s="439"/>
      <c r="D51" s="439"/>
      <c r="E51" s="439"/>
      <c r="F51" s="439"/>
      <c r="G51" s="439"/>
      <c r="H51" s="439"/>
      <c r="I51" s="439"/>
    </row>
  </sheetData>
  <mergeCells count="5">
    <mergeCell ref="A10:I10"/>
    <mergeCell ref="A12:I12"/>
    <mergeCell ref="A14:I14"/>
    <mergeCell ref="A15:I15"/>
    <mergeCell ref="A51:I51"/>
  </mergeCell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rasponi</vt:lpstr>
      </vt:variant>
      <vt:variant>
        <vt:i4>35</vt:i4>
      </vt:variant>
    </vt:vector>
  </HeadingPairs>
  <TitlesOfParts>
    <vt:vector size="48" baseType="lpstr">
      <vt:lpstr>Naslovnica održavanje ODV</vt:lpstr>
      <vt:lpstr>Opis održavanje ODV</vt:lpstr>
      <vt:lpstr>Naslovnica održavanja</vt:lpstr>
      <vt:lpstr>1 - CP Čikola</vt:lpstr>
      <vt:lpstr>2 - VS Velušić</vt:lpstr>
      <vt:lpstr>Troškovi održavanja ODV</vt:lpstr>
      <vt:lpstr>Naslovnica DDD</vt:lpstr>
      <vt:lpstr>3 - Usluga DDD</vt:lpstr>
      <vt:lpstr>Naslovnica kemikalije</vt:lpstr>
      <vt:lpstr>Kemikalije za pripremu vode</vt:lpstr>
      <vt:lpstr>Rekapitulacija ponude</vt:lpstr>
      <vt:lpstr>Cjenik izvanredno održavanje</vt:lpstr>
      <vt:lpstr>Cjenik rezervnih dijelova</vt:lpstr>
      <vt:lpstr>Analizator_CM_servis_KP1</vt:lpstr>
      <vt:lpstr>cijena_kemikalija</vt:lpstr>
      <vt:lpstr>cijena_održavanja_ODV_KP1</vt:lpstr>
      <vt:lpstr>cijena_održavanja_ODV_KP2</vt:lpstr>
      <vt:lpstr>cijena_pregled_ODV_KP1</vt:lpstr>
      <vt:lpstr>cijena_pregled_ODV_KP2</vt:lpstr>
      <vt:lpstr>cijena_rekonstrukcija_ODV_KP1</vt:lpstr>
      <vt:lpstr>cijena_rekonstrukcija_ODV_KP3</vt:lpstr>
      <vt:lpstr>cijena_servis_ODV_KP1</vt:lpstr>
      <vt:lpstr>cijena_servis_ODV_KP2</vt:lpstr>
      <vt:lpstr>DC_Prominent_servis_KP2</vt:lpstr>
      <vt:lpstr>Ejektor_M300_servis_KP1</vt:lpstr>
      <vt:lpstr>ElmotV_M3521_servis_KP1</vt:lpstr>
      <vt:lpstr>EMZ_klornih_spremnika_KP1</vt:lpstr>
      <vt:lpstr>'1 - CP Čikola'!Ispis_naslova</vt:lpstr>
      <vt:lpstr>'2 - VS Velušić'!Ispis_naslova</vt:lpstr>
      <vt:lpstr>'3 - Usluga DDD'!Ispis_naslova</vt:lpstr>
      <vt:lpstr>'Cjenik rezervnih dijelova'!Ispis_naslova</vt:lpstr>
      <vt:lpstr>'Kemikalije za pripremu vode'!Ispis_naslova</vt:lpstr>
      <vt:lpstr>'Rekapitulacija ponude'!Ispis_naslova</vt:lpstr>
      <vt:lpstr>Neut_servis_KP1</vt:lpstr>
      <vt:lpstr>'1 - CP Čikola'!Podrucje_ispisa</vt:lpstr>
      <vt:lpstr>'3 - Usluga DDD'!Podrucje_ispisa</vt:lpstr>
      <vt:lpstr>'Cjenik rezervnih dijelova'!Podrucje_ispisa</vt:lpstr>
      <vt:lpstr>'Kemikalije za pripremu vode'!Podrucje_ispisa</vt:lpstr>
      <vt:lpstr>'Opis održavanje ODV'!Podrucje_ispisa</vt:lpstr>
      <vt:lpstr>'Rekapitulacija ponude'!Podrucje_ispisa</vt:lpstr>
      <vt:lpstr>'Troškovi održavanja ODV'!Podrucje_ispisa</vt:lpstr>
      <vt:lpstr>Rotametar_servis_KP1</vt:lpstr>
      <vt:lpstr>SKZ_M2103_servis_KP1</vt:lpstr>
      <vt:lpstr>Troškovi_održavanja_ODV</vt:lpstr>
      <vt:lpstr>Troškovi_pregled_ODV</vt:lpstr>
      <vt:lpstr>Troškovi_servis_ODV</vt:lpstr>
      <vt:lpstr>Vakumski_preklopnik_servis_KP1</vt:lpstr>
      <vt:lpstr>Vakumski_regulator_servis_KP1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2024-02-23T11:17:41Z</cp:lastPrinted>
  <dcterms:created xsi:type="dcterms:W3CDTF">2007-10-03T19:55:04Z</dcterms:created>
  <dcterms:modified xsi:type="dcterms:W3CDTF">2024-02-23T11:20:22Z</dcterms:modified>
</cp:coreProperties>
</file>